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15120" windowHeight="7995" firstSheet="2" activeTab="6"/>
  </bookViews>
  <sheets>
    <sheet name="Univariate Data" sheetId="1" r:id="rId1"/>
    <sheet name="Linear Relations &amp; Equations" sheetId="2" r:id="rId2"/>
    <sheet name="Linear Graphs &amp; Models" sheetId="4" r:id="rId3"/>
    <sheet name="Bi Variate Data" sheetId="6" r:id="rId4"/>
    <sheet name="Semester Exam" sheetId="5" r:id="rId5"/>
    <sheet name="Semester 1 Results" sheetId="3" r:id="rId6"/>
    <sheet name="Networks" sheetId="7" r:id="rId7"/>
  </sheets>
  <calcPr calcId="145621"/>
</workbook>
</file>

<file path=xl/calcChain.xml><?xml version="1.0" encoding="utf-8"?>
<calcChain xmlns="http://schemas.openxmlformats.org/spreadsheetml/2006/main">
  <c r="H28" i="7" l="1"/>
  <c r="H27" i="7"/>
  <c r="H19" i="7"/>
  <c r="F32" i="7" l="1"/>
  <c r="G32" i="7"/>
  <c r="H11" i="7"/>
  <c r="H24" i="7"/>
  <c r="H17" i="7"/>
  <c r="H20" i="7"/>
  <c r="H9" i="7"/>
  <c r="H25" i="7"/>
  <c r="H14" i="7"/>
  <c r="H26" i="7"/>
  <c r="H29" i="7"/>
  <c r="H8" i="7"/>
  <c r="H7" i="7"/>
  <c r="H23" i="7"/>
  <c r="H30" i="7"/>
  <c r="H16" i="7"/>
  <c r="H15" i="7" l="1"/>
  <c r="H21" i="7"/>
  <c r="H13" i="7"/>
  <c r="H22" i="7" l="1"/>
  <c r="H12" i="7"/>
  <c r="I12" i="7" s="1"/>
  <c r="I18" i="7"/>
  <c r="H10" i="7"/>
  <c r="H18" i="7"/>
  <c r="J12" i="7" l="1"/>
  <c r="I8" i="7"/>
  <c r="I9" i="7"/>
  <c r="J9" i="7" s="1"/>
  <c r="I10" i="7"/>
  <c r="J10" i="7" s="1"/>
  <c r="I11" i="7"/>
  <c r="J11" i="7" s="1"/>
  <c r="I13" i="7"/>
  <c r="I14" i="7"/>
  <c r="I15" i="7"/>
  <c r="I16" i="7"/>
  <c r="I17" i="7"/>
  <c r="I19" i="7"/>
  <c r="I21" i="7"/>
  <c r="I22" i="7"/>
  <c r="I23" i="7"/>
  <c r="I25" i="7"/>
  <c r="I26" i="7"/>
  <c r="I27" i="7"/>
  <c r="I29" i="7"/>
  <c r="I30" i="7"/>
  <c r="I7" i="7"/>
  <c r="E32" i="7"/>
  <c r="D32" i="7"/>
  <c r="I24" i="7" l="1"/>
  <c r="J24" i="7" s="1"/>
  <c r="I20" i="7"/>
  <c r="J20" i="7" s="1"/>
  <c r="I28" i="7"/>
  <c r="J28" i="7" s="1"/>
  <c r="J27" i="7"/>
  <c r="J16" i="7"/>
  <c r="J30" i="7"/>
  <c r="J26" i="7"/>
  <c r="J22" i="7"/>
  <c r="J17" i="7"/>
  <c r="J15" i="7"/>
  <c r="J29" i="7"/>
  <c r="J25" i="7"/>
  <c r="J21" i="7"/>
  <c r="J14" i="7"/>
  <c r="J18" i="7"/>
  <c r="J19" i="7"/>
  <c r="J23" i="7"/>
  <c r="J13" i="7"/>
  <c r="J8" i="7"/>
  <c r="H32" i="7"/>
  <c r="J7" i="7"/>
  <c r="M24" i="3"/>
  <c r="I32" i="7" l="1"/>
  <c r="J32" i="7" s="1"/>
  <c r="N30" i="3"/>
  <c r="O30" i="3"/>
  <c r="O6" i="3"/>
  <c r="O7" i="3"/>
  <c r="O8" i="3"/>
  <c r="O9" i="3"/>
  <c r="O10" i="3"/>
  <c r="O11" i="3"/>
  <c r="O12" i="3"/>
  <c r="O13" i="3"/>
  <c r="O14" i="3"/>
  <c r="O15" i="3"/>
  <c r="O16" i="3"/>
  <c r="O17" i="3"/>
  <c r="O18" i="3"/>
  <c r="O19" i="3"/>
  <c r="O20" i="3"/>
  <c r="O21" i="3"/>
  <c r="O22" i="3"/>
  <c r="O23" i="3"/>
  <c r="O24" i="3"/>
  <c r="O25" i="3"/>
  <c r="O26" i="3"/>
  <c r="O27" i="3"/>
  <c r="O28" i="3"/>
  <c r="O5" i="3"/>
  <c r="H8" i="5"/>
  <c r="H9" i="5"/>
  <c r="H10" i="5"/>
  <c r="H11" i="5"/>
  <c r="H12" i="5"/>
  <c r="H13" i="5"/>
  <c r="H14" i="5"/>
  <c r="H15" i="5"/>
  <c r="H16" i="5"/>
  <c r="H17" i="5"/>
  <c r="H18" i="5"/>
  <c r="H19" i="5"/>
  <c r="H20" i="5"/>
  <c r="H21" i="5"/>
  <c r="H22" i="5"/>
  <c r="H23" i="5"/>
  <c r="H24" i="5"/>
  <c r="H25" i="5"/>
  <c r="H26" i="5"/>
  <c r="H27" i="5"/>
  <c r="H28" i="5"/>
  <c r="H29" i="5"/>
  <c r="H30" i="5"/>
  <c r="H31" i="5"/>
  <c r="H7" i="5"/>
  <c r="L16" i="3" l="1"/>
  <c r="L18" i="3"/>
  <c r="L20" i="3"/>
  <c r="L22" i="3"/>
  <c r="L23" i="3"/>
  <c r="L26" i="3"/>
  <c r="L27" i="3"/>
  <c r="L8" i="3"/>
  <c r="L9" i="3"/>
  <c r="L11" i="3"/>
  <c r="L12" i="3"/>
  <c r="L13" i="3"/>
  <c r="L14" i="3"/>
  <c r="E31" i="6" l="1"/>
  <c r="L28" i="3" s="1"/>
  <c r="E30" i="6"/>
  <c r="E29" i="6"/>
  <c r="E28" i="6"/>
  <c r="L25" i="3" s="1"/>
  <c r="E27" i="6"/>
  <c r="L24" i="3" s="1"/>
  <c r="E26" i="6"/>
  <c r="E25" i="6"/>
  <c r="E24" i="6"/>
  <c r="L21" i="3" s="1"/>
  <c r="E23" i="6"/>
  <c r="E22" i="6"/>
  <c r="L19" i="3" s="1"/>
  <c r="E21" i="6"/>
  <c r="E20" i="6"/>
  <c r="L17" i="3" s="1"/>
  <c r="E19" i="6"/>
  <c r="E18" i="6"/>
  <c r="L15" i="3" s="1"/>
  <c r="E17" i="6"/>
  <c r="E16" i="6"/>
  <c r="E15" i="6"/>
  <c r="E14" i="6"/>
  <c r="E13" i="6"/>
  <c r="E12" i="6"/>
  <c r="L10" i="3" s="1"/>
  <c r="E11" i="6"/>
  <c r="E10" i="6"/>
  <c r="E9" i="6"/>
  <c r="L7" i="3" s="1"/>
  <c r="E8" i="6"/>
  <c r="L6" i="3" s="1"/>
  <c r="E7" i="6"/>
  <c r="L5" i="3" s="1"/>
  <c r="F31" i="6" l="1"/>
  <c r="F30" i="6"/>
  <c r="F29" i="6"/>
  <c r="F28" i="6"/>
  <c r="F27" i="6"/>
  <c r="F26" i="6"/>
  <c r="F25" i="6"/>
  <c r="F24" i="6"/>
  <c r="F23" i="6"/>
  <c r="F22" i="6"/>
  <c r="F21" i="6"/>
  <c r="F20" i="6"/>
  <c r="F19" i="6"/>
  <c r="F18" i="6"/>
  <c r="F17" i="6"/>
  <c r="F16" i="6"/>
  <c r="F15" i="6"/>
  <c r="F14" i="6"/>
  <c r="F13" i="6"/>
  <c r="F12" i="6"/>
  <c r="F11" i="6"/>
  <c r="F10" i="6"/>
  <c r="F9" i="6"/>
  <c r="F8" i="6"/>
  <c r="D33" i="6" l="1"/>
  <c r="N8" i="3"/>
  <c r="N15" i="3"/>
  <c r="G17" i="5"/>
  <c r="G26" i="5"/>
  <c r="N23" i="3" s="1"/>
  <c r="G28" i="5"/>
  <c r="N25" i="3" s="1"/>
  <c r="E33" i="5"/>
  <c r="D33" i="5"/>
  <c r="F31" i="5"/>
  <c r="G31" i="5" s="1"/>
  <c r="N28" i="3" s="1"/>
  <c r="F30" i="5"/>
  <c r="G30" i="5" s="1"/>
  <c r="N27" i="3" s="1"/>
  <c r="F29" i="5"/>
  <c r="F28" i="5"/>
  <c r="F27" i="5"/>
  <c r="F26" i="5"/>
  <c r="F25" i="5"/>
  <c r="F24" i="5"/>
  <c r="F23" i="5"/>
  <c r="F22" i="5"/>
  <c r="G22" i="5" s="1"/>
  <c r="N19" i="3" s="1"/>
  <c r="F21" i="5"/>
  <c r="F20" i="5"/>
  <c r="F19" i="5"/>
  <c r="F18" i="5"/>
  <c r="G18" i="5" s="1"/>
  <c r="F17" i="5"/>
  <c r="F16" i="5"/>
  <c r="F15" i="5"/>
  <c r="G15" i="5" s="1"/>
  <c r="N13" i="3" s="1"/>
  <c r="F14" i="5"/>
  <c r="G14" i="5" s="1"/>
  <c r="N12" i="3" s="1"/>
  <c r="F13" i="5"/>
  <c r="F12" i="5"/>
  <c r="F11" i="5"/>
  <c r="F10" i="5"/>
  <c r="G10" i="5" s="1"/>
  <c r="F9" i="5"/>
  <c r="F8" i="5"/>
  <c r="G8" i="5" s="1"/>
  <c r="N6" i="3" s="1"/>
  <c r="F7" i="5"/>
  <c r="G7" i="5" s="1"/>
  <c r="N5" i="3" s="1"/>
  <c r="G12" i="5" l="1"/>
  <c r="N10" i="3" s="1"/>
  <c r="F7" i="6"/>
  <c r="E33" i="6"/>
  <c r="F33" i="6" s="1"/>
  <c r="G25" i="5"/>
  <c r="N22" i="3" s="1"/>
  <c r="G24" i="5"/>
  <c r="N21" i="3" s="1"/>
  <c r="G23" i="5"/>
  <c r="N20" i="3" s="1"/>
  <c r="G20" i="5"/>
  <c r="N17" i="3" s="1"/>
  <c r="G19" i="5"/>
  <c r="N16" i="3" s="1"/>
  <c r="G16" i="5"/>
  <c r="N14" i="3" s="1"/>
  <c r="G9" i="5"/>
  <c r="N7" i="3" s="1"/>
  <c r="G27" i="5"/>
  <c r="N24" i="3" s="1"/>
  <c r="G29" i="5"/>
  <c r="N26" i="3" s="1"/>
  <c r="G13" i="5"/>
  <c r="N11" i="3" s="1"/>
  <c r="G11" i="5"/>
  <c r="N9" i="3" s="1"/>
  <c r="G21" i="5"/>
  <c r="N18" i="3" s="1"/>
  <c r="F33" i="5"/>
  <c r="M28" i="3"/>
  <c r="M27" i="3"/>
  <c r="M26" i="3"/>
  <c r="M25" i="3"/>
  <c r="M23" i="3"/>
  <c r="M22" i="3"/>
  <c r="M21" i="3"/>
  <c r="M20" i="3"/>
  <c r="M19" i="3"/>
  <c r="M18" i="3"/>
  <c r="M17" i="3"/>
  <c r="M16" i="3"/>
  <c r="M15" i="3"/>
  <c r="M14" i="3"/>
  <c r="M13" i="3"/>
  <c r="M12" i="3"/>
  <c r="M11" i="3"/>
  <c r="M10" i="3"/>
  <c r="M9" i="3"/>
  <c r="M8" i="3"/>
  <c r="M7" i="3"/>
  <c r="M6" i="3"/>
  <c r="M5" i="3"/>
  <c r="G33" i="5" l="1"/>
  <c r="H33" i="5" s="1"/>
  <c r="L30" i="3"/>
  <c r="M30" i="3" s="1"/>
  <c r="J9" i="3"/>
  <c r="J10" i="3"/>
  <c r="J33" i="4" l="1"/>
  <c r="D33" i="4"/>
  <c r="E14" i="4" l="1"/>
  <c r="F17" i="4"/>
  <c r="H7" i="3"/>
  <c r="H8" i="3"/>
  <c r="H9" i="3"/>
  <c r="H11" i="3"/>
  <c r="H12" i="3"/>
  <c r="H13" i="3"/>
  <c r="H17" i="3"/>
  <c r="H19" i="3"/>
  <c r="H21" i="3"/>
  <c r="H24" i="3"/>
  <c r="H25" i="3"/>
  <c r="H27" i="3"/>
  <c r="K8" i="4" l="1"/>
  <c r="K9" i="4"/>
  <c r="K10" i="4"/>
  <c r="K11" i="4"/>
  <c r="K12" i="4"/>
  <c r="K13" i="4"/>
  <c r="K14" i="4"/>
  <c r="K15" i="4"/>
  <c r="K16" i="4"/>
  <c r="K17" i="4"/>
  <c r="K18" i="4"/>
  <c r="K19" i="4"/>
  <c r="K20" i="4"/>
  <c r="K21" i="4"/>
  <c r="K22" i="4"/>
  <c r="K23" i="4"/>
  <c r="K24" i="4"/>
  <c r="K25" i="4"/>
  <c r="K26" i="4"/>
  <c r="K27" i="4"/>
  <c r="K28" i="4"/>
  <c r="K29" i="4"/>
  <c r="K30" i="4"/>
  <c r="K31" i="4"/>
  <c r="K7" i="4"/>
  <c r="E8" i="4"/>
  <c r="E9" i="4"/>
  <c r="E10" i="4"/>
  <c r="J8" i="3" s="1"/>
  <c r="E11" i="4"/>
  <c r="E12" i="4"/>
  <c r="E13" i="4"/>
  <c r="E15" i="4"/>
  <c r="E16" i="4"/>
  <c r="E17" i="4"/>
  <c r="E18" i="4"/>
  <c r="E19" i="4"/>
  <c r="E20" i="4"/>
  <c r="E21" i="4"/>
  <c r="E22" i="4"/>
  <c r="E23" i="4"/>
  <c r="E24" i="4"/>
  <c r="E25" i="4"/>
  <c r="E26" i="4"/>
  <c r="E27" i="4"/>
  <c r="E28" i="4"/>
  <c r="E29" i="4"/>
  <c r="E30" i="4"/>
  <c r="E31" i="4"/>
  <c r="E7" i="4"/>
  <c r="J6" i="3" l="1"/>
  <c r="K6" i="3" s="1"/>
  <c r="F8" i="4"/>
  <c r="F30" i="4"/>
  <c r="J27" i="3"/>
  <c r="F20" i="4"/>
  <c r="J17" i="3"/>
  <c r="J24" i="3"/>
  <c r="F27" i="4"/>
  <c r="F21" i="4"/>
  <c r="J18" i="3"/>
  <c r="K18" i="3" s="1"/>
  <c r="F24" i="4"/>
  <c r="J21" i="3"/>
  <c r="F11" i="4"/>
  <c r="F31" i="4"/>
  <c r="J28" i="3"/>
  <c r="F9" i="4"/>
  <c r="J7" i="3"/>
  <c r="J5" i="3"/>
  <c r="F7" i="4"/>
  <c r="F28" i="4"/>
  <c r="J25" i="3"/>
  <c r="F12" i="4"/>
  <c r="F29" i="4"/>
  <c r="J26" i="3"/>
  <c r="F25" i="4"/>
  <c r="J22" i="3"/>
  <c r="K22" i="3" s="1"/>
  <c r="F26" i="4"/>
  <c r="J23" i="3"/>
  <c r="F23" i="4"/>
  <c r="J20" i="3"/>
  <c r="K8" i="3"/>
  <c r="F10" i="4"/>
  <c r="F15" i="4"/>
  <c r="J13" i="3"/>
  <c r="F18" i="4"/>
  <c r="J15" i="3"/>
  <c r="F22" i="4"/>
  <c r="J19" i="3"/>
  <c r="F13" i="4"/>
  <c r="J11" i="3"/>
  <c r="F14" i="4"/>
  <c r="J12" i="3"/>
  <c r="F19" i="4"/>
  <c r="J16" i="3"/>
  <c r="J14" i="3"/>
  <c r="F16" i="4"/>
  <c r="E33" i="4"/>
  <c r="F33" i="4" s="1"/>
  <c r="I33" i="4"/>
  <c r="H33" i="4"/>
  <c r="G33" i="4"/>
  <c r="L31" i="4"/>
  <c r="H28" i="3" s="1"/>
  <c r="L30" i="4"/>
  <c r="L29" i="4"/>
  <c r="H26" i="3" s="1"/>
  <c r="L28" i="4"/>
  <c r="L27" i="4"/>
  <c r="L26" i="4"/>
  <c r="H23" i="3" s="1"/>
  <c r="L25" i="4"/>
  <c r="H22" i="3" s="1"/>
  <c r="L24" i="4"/>
  <c r="L23" i="4"/>
  <c r="H20" i="3" s="1"/>
  <c r="L22" i="4"/>
  <c r="L21" i="4"/>
  <c r="H18" i="3" s="1"/>
  <c r="L20" i="4"/>
  <c r="L19" i="4"/>
  <c r="H16" i="3" s="1"/>
  <c r="L18" i="4"/>
  <c r="H15" i="3" s="1"/>
  <c r="L17" i="4"/>
  <c r="L16" i="4"/>
  <c r="H14" i="3" s="1"/>
  <c r="L15" i="4"/>
  <c r="L14" i="4"/>
  <c r="L13" i="4"/>
  <c r="L12" i="4"/>
  <c r="H10" i="3" s="1"/>
  <c r="L11" i="4"/>
  <c r="L10" i="4"/>
  <c r="L9" i="4"/>
  <c r="L8" i="4"/>
  <c r="H6" i="3" s="1"/>
  <c r="L7" i="4"/>
  <c r="H5" i="3" s="1"/>
  <c r="K25" i="3" l="1"/>
  <c r="K21" i="3"/>
  <c r="K27" i="3"/>
  <c r="K17" i="3"/>
  <c r="K24" i="3"/>
  <c r="K9" i="3"/>
  <c r="K28" i="3"/>
  <c r="K7" i="3"/>
  <c r="K5" i="3"/>
  <c r="K10" i="3"/>
  <c r="K26" i="3"/>
  <c r="K23" i="3"/>
  <c r="K20" i="3"/>
  <c r="K13" i="3"/>
  <c r="K15" i="3"/>
  <c r="K19" i="3"/>
  <c r="K11" i="3"/>
  <c r="K12" i="3"/>
  <c r="K16" i="3"/>
  <c r="K14" i="3"/>
  <c r="J30" i="3"/>
  <c r="K30" i="3" s="1"/>
  <c r="M13" i="4"/>
  <c r="M12" i="4"/>
  <c r="M16" i="4"/>
  <c r="M23" i="4"/>
  <c r="M27" i="4"/>
  <c r="M9" i="4"/>
  <c r="M17" i="4"/>
  <c r="M20" i="4"/>
  <c r="M24" i="4"/>
  <c r="M28" i="4"/>
  <c r="M10" i="4"/>
  <c r="M14" i="4"/>
  <c r="M18" i="4"/>
  <c r="M21" i="4"/>
  <c r="M25" i="4"/>
  <c r="M29" i="4"/>
  <c r="M8" i="4"/>
  <c r="M11" i="4"/>
  <c r="M15" i="4"/>
  <c r="M19" i="4"/>
  <c r="M22" i="4"/>
  <c r="M26" i="4"/>
  <c r="M30" i="4"/>
  <c r="M31" i="4"/>
  <c r="M7" i="4"/>
  <c r="L33" i="4"/>
  <c r="M33" i="4" s="1"/>
  <c r="K33" i="4"/>
  <c r="G17" i="2"/>
  <c r="H30" i="3" l="1"/>
  <c r="G27" i="2"/>
  <c r="H27" i="2" s="1"/>
  <c r="I6" i="3" l="1"/>
  <c r="I8" i="3"/>
  <c r="I18" i="3"/>
  <c r="I22" i="3"/>
  <c r="I23" i="3"/>
  <c r="I24" i="3"/>
  <c r="I27" i="3"/>
  <c r="I28" i="3"/>
  <c r="F33" i="2" l="1"/>
  <c r="E33" i="2"/>
  <c r="D33" i="2"/>
  <c r="G31" i="2"/>
  <c r="H31" i="2" s="1"/>
  <c r="F28" i="3" s="1"/>
  <c r="G28" i="3" s="1"/>
  <c r="G30" i="2"/>
  <c r="H30" i="2" s="1"/>
  <c r="F27" i="3" s="1"/>
  <c r="G29" i="2"/>
  <c r="H29" i="2" s="1"/>
  <c r="G28" i="2"/>
  <c r="H28" i="2" s="1"/>
  <c r="F24" i="3"/>
  <c r="G26" i="2"/>
  <c r="H26" i="2" s="1"/>
  <c r="F23" i="3" s="1"/>
  <c r="G25" i="2"/>
  <c r="G24" i="2"/>
  <c r="H24" i="2" s="1"/>
  <c r="G23" i="2"/>
  <c r="H23" i="2" s="1"/>
  <c r="G22" i="2"/>
  <c r="H22" i="2" s="1"/>
  <c r="G21" i="2"/>
  <c r="H21" i="2" s="1"/>
  <c r="F18" i="3" s="1"/>
  <c r="G18" i="3" s="1"/>
  <c r="G20" i="2"/>
  <c r="G19" i="2"/>
  <c r="G18" i="2"/>
  <c r="H18" i="2" s="1"/>
  <c r="G16" i="2"/>
  <c r="H16" i="2" s="1"/>
  <c r="G15" i="2"/>
  <c r="H15" i="2" s="1"/>
  <c r="G14" i="2"/>
  <c r="H14" i="2" s="1"/>
  <c r="G13" i="2"/>
  <c r="G12" i="2"/>
  <c r="G11" i="2"/>
  <c r="G10" i="2"/>
  <c r="G9" i="2"/>
  <c r="H9" i="2" s="1"/>
  <c r="G8" i="2"/>
  <c r="H8" i="2" s="1"/>
  <c r="F6" i="3" s="1"/>
  <c r="G7" i="2"/>
  <c r="H7" i="2" s="1"/>
  <c r="H17" i="2" l="1"/>
  <c r="I21" i="2"/>
  <c r="H10" i="2"/>
  <c r="F8" i="3" s="1"/>
  <c r="G8" i="3" s="1"/>
  <c r="G27" i="3"/>
  <c r="I30" i="2"/>
  <c r="G24" i="3"/>
  <c r="G6" i="3"/>
  <c r="I8" i="2"/>
  <c r="H25" i="2"/>
  <c r="F22" i="3" s="1"/>
  <c r="G23" i="3"/>
  <c r="I26" i="2"/>
  <c r="F26" i="3"/>
  <c r="I26" i="3"/>
  <c r="H12" i="2"/>
  <c r="I12" i="2" s="1"/>
  <c r="I7" i="3"/>
  <c r="F7" i="3"/>
  <c r="I20" i="3"/>
  <c r="F20" i="3"/>
  <c r="F19" i="3"/>
  <c r="I19" i="3"/>
  <c r="I22" i="2"/>
  <c r="F14" i="3"/>
  <c r="I14" i="3"/>
  <c r="I15" i="3"/>
  <c r="F15" i="3"/>
  <c r="I18" i="2"/>
  <c r="F21" i="3"/>
  <c r="I21" i="3"/>
  <c r="I24" i="2"/>
  <c r="F12" i="3"/>
  <c r="I12" i="3"/>
  <c r="I14" i="2"/>
  <c r="H11" i="2"/>
  <c r="H19" i="2"/>
  <c r="I19" i="2" s="1"/>
  <c r="H13" i="2"/>
  <c r="I13" i="2" s="1"/>
  <c r="H20" i="2"/>
  <c r="I20" i="2" s="1"/>
  <c r="I13" i="3"/>
  <c r="F13" i="3"/>
  <c r="I15" i="2"/>
  <c r="F5" i="3"/>
  <c r="I5" i="3"/>
  <c r="I28" i="2"/>
  <c r="F25" i="3"/>
  <c r="I9" i="2"/>
  <c r="I16" i="2"/>
  <c r="I23" i="2"/>
  <c r="I27" i="2"/>
  <c r="I31" i="2"/>
  <c r="I29" i="2"/>
  <c r="G33" i="2"/>
  <c r="I7" i="2"/>
  <c r="H7" i="1"/>
  <c r="I7" i="1" s="1"/>
  <c r="H13" i="1"/>
  <c r="I13" i="1" s="1"/>
  <c r="H22" i="1"/>
  <c r="I22" i="1" s="1"/>
  <c r="H23" i="1"/>
  <c r="I23" i="1" s="1"/>
  <c r="H24" i="1"/>
  <c r="I24" i="1" s="1"/>
  <c r="H28" i="1"/>
  <c r="I28" i="1" s="1"/>
  <c r="H29" i="1"/>
  <c r="I29" i="1" s="1"/>
  <c r="H20" i="1"/>
  <c r="H10" i="1"/>
  <c r="I10" i="1" s="1"/>
  <c r="H26" i="1"/>
  <c r="I26" i="1" s="1"/>
  <c r="H12" i="1"/>
  <c r="I12" i="1" s="1"/>
  <c r="H31" i="1"/>
  <c r="I31" i="1" s="1"/>
  <c r="H18" i="1"/>
  <c r="I18" i="1" s="1"/>
  <c r="H14" i="1"/>
  <c r="I14" i="1" s="1"/>
  <c r="H15" i="1"/>
  <c r="I15" i="1" s="1"/>
  <c r="H25" i="1"/>
  <c r="I25" i="1" s="1"/>
  <c r="H9" i="1"/>
  <c r="I9" i="1" s="1"/>
  <c r="H8" i="1"/>
  <c r="I8" i="1" s="1"/>
  <c r="H17" i="1"/>
  <c r="I17" i="1" s="1"/>
  <c r="H21" i="1"/>
  <c r="I21" i="1" s="1"/>
  <c r="H27" i="1"/>
  <c r="I27" i="1" s="1"/>
  <c r="H11" i="1"/>
  <c r="I11" i="1" s="1"/>
  <c r="H16" i="1"/>
  <c r="I16" i="1" s="1"/>
  <c r="H19" i="1"/>
  <c r="I19" i="1" s="1"/>
  <c r="H30" i="1"/>
  <c r="I30" i="1" s="1"/>
  <c r="E33" i="1"/>
  <c r="F33" i="1"/>
  <c r="G33" i="1"/>
  <c r="D33" i="1"/>
  <c r="I10" i="2" l="1"/>
  <c r="I17" i="2"/>
  <c r="I25" i="2"/>
  <c r="G22" i="3"/>
  <c r="G26" i="3"/>
  <c r="F10" i="3"/>
  <c r="I10" i="3"/>
  <c r="G7" i="3"/>
  <c r="G20" i="3"/>
  <c r="G19" i="3"/>
  <c r="G14" i="3"/>
  <c r="G15" i="3"/>
  <c r="G21" i="3"/>
  <c r="G12" i="3"/>
  <c r="I9" i="3"/>
  <c r="F9" i="3"/>
  <c r="I11" i="2"/>
  <c r="I16" i="3"/>
  <c r="F16" i="3"/>
  <c r="I11" i="3"/>
  <c r="F11" i="3"/>
  <c r="H33" i="2"/>
  <c r="I33" i="2" s="1"/>
  <c r="I17" i="3"/>
  <c r="F17" i="3"/>
  <c r="G13" i="3"/>
  <c r="G5" i="3"/>
  <c r="I25" i="3"/>
  <c r="G25" i="3"/>
  <c r="J30" i="1"/>
  <c r="D5" i="3"/>
  <c r="D11" i="3"/>
  <c r="J8" i="1"/>
  <c r="D7" i="3"/>
  <c r="J14" i="1"/>
  <c r="D13" i="3"/>
  <c r="J12" i="1"/>
  <c r="J29" i="1"/>
  <c r="D27" i="3"/>
  <c r="J22" i="1"/>
  <c r="D20" i="3"/>
  <c r="J27" i="1"/>
  <c r="D25" i="3"/>
  <c r="J19" i="1"/>
  <c r="J9" i="1"/>
  <c r="D8" i="3"/>
  <c r="J26" i="1"/>
  <c r="D24" i="3"/>
  <c r="J28" i="1"/>
  <c r="D26" i="3"/>
  <c r="J13" i="1"/>
  <c r="D12" i="3"/>
  <c r="J16" i="1"/>
  <c r="J21" i="1"/>
  <c r="D19" i="3"/>
  <c r="J25" i="1"/>
  <c r="D23" i="3"/>
  <c r="J18" i="1"/>
  <c r="D16" i="3"/>
  <c r="J10" i="1"/>
  <c r="D9" i="3"/>
  <c r="J24" i="1"/>
  <c r="D22" i="3"/>
  <c r="J7" i="1"/>
  <c r="D6" i="3"/>
  <c r="J11" i="1"/>
  <c r="D10" i="3"/>
  <c r="J17" i="1"/>
  <c r="D15" i="3"/>
  <c r="J15" i="1"/>
  <c r="D14" i="3"/>
  <c r="J31" i="1"/>
  <c r="D28" i="3"/>
  <c r="J23" i="1"/>
  <c r="D21" i="3"/>
  <c r="H33" i="1"/>
  <c r="I20" i="1"/>
  <c r="J20" i="1" s="1"/>
  <c r="E14" i="3" l="1"/>
  <c r="E22" i="3"/>
  <c r="E16" i="3"/>
  <c r="E27" i="3"/>
  <c r="E10" i="3"/>
  <c r="E19" i="3"/>
  <c r="E12" i="3"/>
  <c r="E24" i="3"/>
  <c r="E20" i="3"/>
  <c r="E7" i="3"/>
  <c r="E28" i="3"/>
  <c r="E15" i="3"/>
  <c r="E6" i="3"/>
  <c r="E9" i="3"/>
  <c r="E23" i="3"/>
  <c r="E26" i="3"/>
  <c r="E8" i="3"/>
  <c r="E25" i="3"/>
  <c r="E13" i="3"/>
  <c r="E11" i="3"/>
  <c r="E21" i="3"/>
  <c r="E5" i="3"/>
  <c r="G10" i="3"/>
  <c r="G9" i="3"/>
  <c r="G16" i="3"/>
  <c r="G11" i="3"/>
  <c r="F30" i="3"/>
  <c r="G30" i="3" s="1"/>
  <c r="I30" i="3"/>
  <c r="G17" i="3"/>
  <c r="D17" i="3"/>
  <c r="D18" i="3"/>
  <c r="I33" i="1"/>
  <c r="E17" i="3" l="1"/>
  <c r="D30" i="3"/>
  <c r="E30" i="3" s="1"/>
  <c r="E18" i="3"/>
</calcChain>
</file>

<file path=xl/comments1.xml><?xml version="1.0" encoding="utf-8"?>
<comments xmlns="http://schemas.openxmlformats.org/spreadsheetml/2006/main">
  <authors>
    <author>Joel MCDOUGALL</author>
  </authors>
  <commentList>
    <comment ref="J5" authorId="0">
      <text>
        <r>
          <rPr>
            <b/>
            <sz val="9"/>
            <color indexed="81"/>
            <rFont val="Tahoma"/>
            <family val="2"/>
          </rPr>
          <t>Joel MCDOUGALL:</t>
        </r>
        <r>
          <rPr>
            <sz val="9"/>
            <color indexed="81"/>
            <rFont val="Tahoma"/>
            <family val="2"/>
          </rPr>
          <t xml:space="preserve">
Based on the following marking grade
A+  94 - 100
A    88 - 93 
B+  82 - 87
B    76 - 81
C+  70 - 75
C    64 - 69
D+  58 - 63
D    52 - 57
E+  46 - 51
E    40 - 45
N    less then 40</t>
        </r>
      </text>
    </comment>
  </commentList>
</comments>
</file>

<file path=xl/comments2.xml><?xml version="1.0" encoding="utf-8"?>
<comments xmlns="http://schemas.openxmlformats.org/spreadsheetml/2006/main">
  <authors>
    <author>Joel MCDOUGALL</author>
  </authors>
  <commentList>
    <comment ref="I5" authorId="0">
      <text>
        <r>
          <rPr>
            <b/>
            <sz val="9"/>
            <color indexed="81"/>
            <rFont val="Tahoma"/>
            <family val="2"/>
          </rPr>
          <t>Joel MCDOUGALL:</t>
        </r>
        <r>
          <rPr>
            <sz val="9"/>
            <color indexed="81"/>
            <rFont val="Tahoma"/>
            <family val="2"/>
          </rPr>
          <t xml:space="preserve">
Based on the following marking grade
A+  94 - 100
A    88 - 93 
B+  82 - 87
B    76 - 81
C+  70 - 75
C    64 - 69
D+  58 - 63
D    52 - 57
E+  46 - 51
E    40 - 45
N    less then 40</t>
        </r>
      </text>
    </comment>
    <comment ref="I8" authorId="0">
      <text>
        <r>
          <rPr>
            <b/>
            <sz val="9"/>
            <color indexed="81"/>
            <rFont val="Tahoma"/>
            <charset val="1"/>
          </rPr>
          <t>Joel MCDOUGALL:</t>
        </r>
        <r>
          <rPr>
            <sz val="9"/>
            <color indexed="81"/>
            <rFont val="Tahoma"/>
            <charset val="1"/>
          </rPr>
          <t xml:space="preserve">
Passed Redemption</t>
        </r>
      </text>
    </comment>
    <comment ref="I17" authorId="0">
      <text>
        <r>
          <rPr>
            <b/>
            <sz val="9"/>
            <color indexed="81"/>
            <rFont val="Tahoma"/>
            <charset val="1"/>
          </rPr>
          <t>Joel MCDOUGALL:</t>
        </r>
        <r>
          <rPr>
            <sz val="9"/>
            <color indexed="81"/>
            <rFont val="Tahoma"/>
            <charset val="1"/>
          </rPr>
          <t xml:space="preserve">
Has yet to sit redemption due to being away
</t>
        </r>
      </text>
    </comment>
  </commentList>
</comments>
</file>

<file path=xl/comments3.xml><?xml version="1.0" encoding="utf-8"?>
<comments xmlns="http://schemas.openxmlformats.org/spreadsheetml/2006/main">
  <authors>
    <author>Joel MCDOUGALL</author>
  </authors>
  <commentList>
    <comment ref="F5" authorId="0">
      <text>
        <r>
          <rPr>
            <b/>
            <sz val="9"/>
            <color indexed="81"/>
            <rFont val="Tahoma"/>
            <family val="2"/>
          </rPr>
          <t>Joel MCDOUGALL:</t>
        </r>
        <r>
          <rPr>
            <sz val="9"/>
            <color indexed="81"/>
            <rFont val="Tahoma"/>
            <family val="2"/>
          </rPr>
          <t xml:space="preserve">
Based on the following marking grade
A+  94 - 100
A    88 - 93 
B+  82 - 87
B    76 - 81
C+  70 - 75
C    64 - 69
D+  58 - 63
D    52 - 57
E+  46 - 51
E    40 - 45
N    less then 40</t>
        </r>
      </text>
    </comment>
    <comment ref="M5" authorId="0">
      <text>
        <r>
          <rPr>
            <b/>
            <sz val="9"/>
            <color indexed="81"/>
            <rFont val="Tahoma"/>
            <family val="2"/>
          </rPr>
          <t>Joel MCDOUGALL:</t>
        </r>
        <r>
          <rPr>
            <sz val="9"/>
            <color indexed="81"/>
            <rFont val="Tahoma"/>
            <family val="2"/>
          </rPr>
          <t xml:space="preserve">
Based on the following marking grade
A+  94 - 100
A    88 - 93 
B+  82 - 87
B    76 - 81
C+  70 - 75
C    64 - 69
D+  58 - 63
D    52 - 57
E+  46 - 51
E    40 - 45
N    less then 40</t>
        </r>
      </text>
    </comment>
    <comment ref="M8" authorId="0">
      <text>
        <r>
          <rPr>
            <b/>
            <sz val="9"/>
            <color indexed="81"/>
            <rFont val="Tahoma"/>
            <charset val="1"/>
          </rPr>
          <t>Joel MCDOUGALL:
Passed Redemption</t>
        </r>
      </text>
    </comment>
    <comment ref="M10" authorId="0">
      <text>
        <r>
          <rPr>
            <b/>
            <sz val="9"/>
            <color indexed="81"/>
            <rFont val="Tahoma"/>
            <charset val="1"/>
          </rPr>
          <t>Joel MCDOUGALL:
Passed Redemption</t>
        </r>
      </text>
    </comment>
    <comment ref="M14" authorId="0">
      <text>
        <r>
          <rPr>
            <b/>
            <sz val="9"/>
            <color indexed="81"/>
            <rFont val="Tahoma"/>
            <charset val="1"/>
          </rPr>
          <t>Joel MCDOUGALL:
Yet to sit Redemption</t>
        </r>
      </text>
    </comment>
    <comment ref="M16" authorId="0">
      <text>
        <r>
          <rPr>
            <b/>
            <sz val="9"/>
            <color indexed="81"/>
            <rFont val="Tahoma"/>
            <charset val="1"/>
          </rPr>
          <t>Joel MCDOUGALL:
Passed Redemption</t>
        </r>
      </text>
    </comment>
    <comment ref="F17" authorId="0">
      <text>
        <r>
          <rPr>
            <b/>
            <sz val="9"/>
            <color indexed="81"/>
            <rFont val="Tahoma"/>
            <charset val="1"/>
          </rPr>
          <t>Joel MCDOUGALL:</t>
        </r>
        <r>
          <rPr>
            <sz val="9"/>
            <color indexed="81"/>
            <rFont val="Tahoma"/>
            <charset val="1"/>
          </rPr>
          <t xml:space="preserve">
Yet to hand in</t>
        </r>
      </text>
    </comment>
    <comment ref="M17" authorId="0">
      <text>
        <r>
          <rPr>
            <b/>
            <sz val="9"/>
            <color indexed="81"/>
            <rFont val="Tahoma"/>
            <charset val="1"/>
          </rPr>
          <t>Joel MCDOUGALL:</t>
        </r>
        <r>
          <rPr>
            <sz val="9"/>
            <color indexed="81"/>
            <rFont val="Tahoma"/>
            <charset val="1"/>
          </rPr>
          <t xml:space="preserve">
Pulled out of subject</t>
        </r>
      </text>
    </comment>
    <comment ref="M19" authorId="0">
      <text>
        <r>
          <rPr>
            <b/>
            <sz val="9"/>
            <color indexed="81"/>
            <rFont val="Tahoma"/>
            <charset val="1"/>
          </rPr>
          <t>Joel MCDOUGALL:
Passed Redemption</t>
        </r>
      </text>
    </comment>
    <comment ref="M20" authorId="0">
      <text>
        <r>
          <rPr>
            <b/>
            <sz val="9"/>
            <color indexed="81"/>
            <rFont val="Tahoma"/>
            <charset val="1"/>
          </rPr>
          <t>Joel MCDOUGALL:
Passed Redemption</t>
        </r>
      </text>
    </comment>
    <comment ref="M21" authorId="0">
      <text>
        <r>
          <rPr>
            <b/>
            <sz val="9"/>
            <color indexed="81"/>
            <rFont val="Tahoma"/>
            <charset val="1"/>
          </rPr>
          <t>Joel MCDOUGALL:
Passed Redemption</t>
        </r>
      </text>
    </comment>
  </commentList>
</comments>
</file>

<file path=xl/comments4.xml><?xml version="1.0" encoding="utf-8"?>
<comments xmlns="http://schemas.openxmlformats.org/spreadsheetml/2006/main">
  <authors>
    <author>Joel MCDOUGALL</author>
  </authors>
  <commentList>
    <comment ref="F5" authorId="0">
      <text>
        <r>
          <rPr>
            <b/>
            <sz val="9"/>
            <color indexed="81"/>
            <rFont val="Tahoma"/>
            <family val="2"/>
          </rPr>
          <t>Joel MCDOUGALL:</t>
        </r>
        <r>
          <rPr>
            <sz val="9"/>
            <color indexed="81"/>
            <rFont val="Tahoma"/>
            <family val="2"/>
          </rPr>
          <t xml:space="preserve">
Based on the following marking grade
A+  94 - 100
A    88 - 93 
B+  82 - 87
B    76 - 81
C+  70 - 75
C    64 - 69
D+  58 - 63
D    52 - 57
E+  46 - 51
E    40 - 45
N    less then 40</t>
        </r>
      </text>
    </comment>
    <comment ref="F8" authorId="0">
      <text>
        <r>
          <rPr>
            <b/>
            <sz val="9"/>
            <color indexed="81"/>
            <rFont val="Tahoma"/>
            <charset val="1"/>
          </rPr>
          <t>Joel MCDOUGALL:</t>
        </r>
        <r>
          <rPr>
            <sz val="9"/>
            <color indexed="81"/>
            <rFont val="Tahoma"/>
            <charset val="1"/>
          </rPr>
          <t xml:space="preserve">
Did not sit, already an N for Unit 1</t>
        </r>
      </text>
    </comment>
    <comment ref="F10" authorId="0">
      <text>
        <r>
          <rPr>
            <b/>
            <sz val="9"/>
            <color indexed="81"/>
            <rFont val="Tahoma"/>
            <charset val="1"/>
          </rPr>
          <t>Joel MCDOUGALL:</t>
        </r>
        <r>
          <rPr>
            <sz val="9"/>
            <color indexed="81"/>
            <rFont val="Tahoma"/>
            <charset val="1"/>
          </rPr>
          <t xml:space="preserve">
This is his second N so will receive an N for unit 1</t>
        </r>
      </text>
    </comment>
    <comment ref="F12" authorId="0">
      <text>
        <r>
          <rPr>
            <b/>
            <sz val="9"/>
            <color indexed="81"/>
            <rFont val="Tahoma"/>
            <charset val="1"/>
          </rPr>
          <t>Joel MCDOUGALL:</t>
        </r>
        <r>
          <rPr>
            <sz val="9"/>
            <color indexed="81"/>
            <rFont val="Tahoma"/>
            <charset val="1"/>
          </rPr>
          <t xml:space="preserve">
Passed Redemption</t>
        </r>
      </text>
    </comment>
    <comment ref="F14" authorId="0">
      <text>
        <r>
          <rPr>
            <b/>
            <sz val="9"/>
            <color indexed="81"/>
            <rFont val="Tahoma"/>
            <charset val="1"/>
          </rPr>
          <t>Joel MCDOUGALL:</t>
        </r>
        <r>
          <rPr>
            <sz val="9"/>
            <color indexed="81"/>
            <rFont val="Tahoma"/>
            <charset val="1"/>
          </rPr>
          <t xml:space="preserve">
This is second N so will receive an N for Unit 1</t>
        </r>
      </text>
    </comment>
    <comment ref="F15" authorId="0">
      <text>
        <r>
          <rPr>
            <b/>
            <sz val="9"/>
            <color indexed="81"/>
            <rFont val="Tahoma"/>
            <charset val="1"/>
          </rPr>
          <t>Joel MCDOUGALL:</t>
        </r>
        <r>
          <rPr>
            <sz val="9"/>
            <color indexed="81"/>
            <rFont val="Tahoma"/>
            <charset val="1"/>
          </rPr>
          <t xml:space="preserve">
Passed Redemption
</t>
        </r>
      </text>
    </comment>
    <comment ref="F16" authorId="0">
      <text>
        <r>
          <rPr>
            <b/>
            <sz val="9"/>
            <color indexed="81"/>
            <rFont val="Tahoma"/>
            <charset val="1"/>
          </rPr>
          <t>Joel MCDOUGALL:</t>
        </r>
        <r>
          <rPr>
            <sz val="9"/>
            <color indexed="81"/>
            <rFont val="Tahoma"/>
            <charset val="1"/>
          </rPr>
          <t xml:space="preserve">
This is his second N so will receive an N for Unit 1</t>
        </r>
      </text>
    </comment>
    <comment ref="F17" authorId="0">
      <text>
        <r>
          <rPr>
            <b/>
            <sz val="9"/>
            <color indexed="81"/>
            <rFont val="Tahoma"/>
            <charset val="1"/>
          </rPr>
          <t>Joel MCDOUGALL:</t>
        </r>
        <r>
          <rPr>
            <sz val="9"/>
            <color indexed="81"/>
            <rFont val="Tahoma"/>
            <charset val="1"/>
          </rPr>
          <t xml:space="preserve">
Pulled out of subject</t>
        </r>
      </text>
    </comment>
    <comment ref="F18" authorId="0">
      <text>
        <r>
          <rPr>
            <b/>
            <sz val="9"/>
            <color indexed="81"/>
            <rFont val="Tahoma"/>
            <charset val="1"/>
          </rPr>
          <t>Joel MCDOUGALL:</t>
        </r>
        <r>
          <rPr>
            <sz val="9"/>
            <color indexed="81"/>
            <rFont val="Tahoma"/>
            <charset val="1"/>
          </rPr>
          <t xml:space="preserve">
Passed Redemption</t>
        </r>
      </text>
    </comment>
    <comment ref="F20" authorId="0">
      <text>
        <r>
          <rPr>
            <b/>
            <sz val="9"/>
            <color indexed="81"/>
            <rFont val="Tahoma"/>
            <charset val="1"/>
          </rPr>
          <t xml:space="preserve">Joel MCDOUGALL:
</t>
        </r>
        <r>
          <rPr>
            <sz val="9"/>
            <color indexed="81"/>
            <rFont val="Tahoma"/>
            <family val="2"/>
          </rPr>
          <t>This is his second N so will receive an N for Unit 1</t>
        </r>
      </text>
    </comment>
    <comment ref="F27" authorId="0">
      <text>
        <r>
          <rPr>
            <b/>
            <sz val="9"/>
            <color indexed="81"/>
            <rFont val="Tahoma"/>
            <charset val="1"/>
          </rPr>
          <t>Joel MCDOUGALL:</t>
        </r>
        <r>
          <rPr>
            <sz val="9"/>
            <color indexed="81"/>
            <rFont val="Tahoma"/>
            <charset val="1"/>
          </rPr>
          <t xml:space="preserve">
Passed Redemption</t>
        </r>
      </text>
    </comment>
  </commentList>
</comments>
</file>

<file path=xl/comments5.xml><?xml version="1.0" encoding="utf-8"?>
<comments xmlns="http://schemas.openxmlformats.org/spreadsheetml/2006/main">
  <authors>
    <author>Joel MCDOUGALL</author>
  </authors>
  <commentList>
    <comment ref="H5" authorId="0">
      <text>
        <r>
          <rPr>
            <b/>
            <sz val="9"/>
            <color indexed="81"/>
            <rFont val="Tahoma"/>
            <family val="2"/>
          </rPr>
          <t>Joel MCDOUGALL:</t>
        </r>
        <r>
          <rPr>
            <sz val="9"/>
            <color indexed="81"/>
            <rFont val="Tahoma"/>
            <family val="2"/>
          </rPr>
          <t xml:space="preserve">
Based on the following marking grade
A+  94 - 100
A    88 - 93 
B+  82 - 87
B    76 - 81
C+  70 - 75
C    64 - 69
D+  58 - 63
D    52 - 57
E+  46 - 51
E    40 - 45
N    less then 40</t>
        </r>
      </text>
    </comment>
    <comment ref="H8" authorId="0">
      <text>
        <r>
          <rPr>
            <b/>
            <sz val="9"/>
            <color indexed="81"/>
            <rFont val="Tahoma"/>
            <charset val="1"/>
          </rPr>
          <t>Joel MCDOUGALL:</t>
        </r>
        <r>
          <rPr>
            <sz val="9"/>
            <color indexed="81"/>
            <rFont val="Tahoma"/>
            <charset val="1"/>
          </rPr>
          <t xml:space="preserve">
Already received an N for Unit 1</t>
        </r>
      </text>
    </comment>
    <comment ref="H17" authorId="0">
      <text>
        <r>
          <rPr>
            <b/>
            <sz val="9"/>
            <color indexed="81"/>
            <rFont val="Tahoma"/>
            <charset val="1"/>
          </rPr>
          <t>Joel MCDOUGALL:</t>
        </r>
        <r>
          <rPr>
            <sz val="9"/>
            <color indexed="81"/>
            <rFont val="Tahoma"/>
            <charset val="1"/>
          </rPr>
          <t xml:space="preserve">
Already received an N for Unit 1</t>
        </r>
      </text>
    </comment>
  </commentList>
</comments>
</file>

<file path=xl/comments6.xml><?xml version="1.0" encoding="utf-8"?>
<comments xmlns="http://schemas.openxmlformats.org/spreadsheetml/2006/main">
  <authors>
    <author>Joel MCDOUGALL</author>
  </authors>
  <commentList>
    <comment ref="G6" authorId="0">
      <text>
        <r>
          <rPr>
            <b/>
            <sz val="9"/>
            <color indexed="81"/>
            <rFont val="Tahoma"/>
            <charset val="1"/>
          </rPr>
          <t>Joel MCDOUGALL:</t>
        </r>
        <r>
          <rPr>
            <sz val="9"/>
            <color indexed="81"/>
            <rFont val="Tahoma"/>
            <charset val="1"/>
          </rPr>
          <t xml:space="preserve">
Passed Redemption</t>
        </r>
      </text>
    </comment>
    <comment ref="I6" authorId="0">
      <text>
        <r>
          <rPr>
            <b/>
            <sz val="9"/>
            <color indexed="81"/>
            <rFont val="Tahoma"/>
            <charset val="1"/>
          </rPr>
          <t>Joel MCDOUGALL:</t>
        </r>
        <r>
          <rPr>
            <sz val="9"/>
            <color indexed="81"/>
            <rFont val="Tahoma"/>
            <charset val="1"/>
          </rPr>
          <t xml:space="preserve">
Second redemption…..
Receives an N for unit 1</t>
        </r>
      </text>
    </comment>
    <comment ref="I8" authorId="0">
      <text>
        <r>
          <rPr>
            <b/>
            <sz val="9"/>
            <color indexed="81"/>
            <rFont val="Tahoma"/>
            <charset val="1"/>
          </rPr>
          <t xml:space="preserve">Joel MCDOUGALL:
Passed Redemption
</t>
        </r>
      </text>
    </comment>
    <comment ref="M8" authorId="0">
      <text>
        <r>
          <rPr>
            <b/>
            <sz val="9"/>
            <color indexed="81"/>
            <rFont val="Tahoma"/>
            <charset val="1"/>
          </rPr>
          <t>Joel MCDOUGALL:
Second redemption…..
Receives an N for unit 1</t>
        </r>
      </text>
    </comment>
    <comment ref="M10" authorId="0">
      <text>
        <r>
          <rPr>
            <b/>
            <sz val="9"/>
            <color indexed="81"/>
            <rFont val="Tahoma"/>
            <charset val="1"/>
          </rPr>
          <t>Joel MCDOUGALL:</t>
        </r>
        <r>
          <rPr>
            <sz val="9"/>
            <color indexed="81"/>
            <rFont val="Tahoma"/>
            <charset val="1"/>
          </rPr>
          <t xml:space="preserve">
Passed Redemption</t>
        </r>
      </text>
    </comment>
    <comment ref="I12" authorId="0">
      <text>
        <r>
          <rPr>
            <b/>
            <sz val="9"/>
            <color indexed="81"/>
            <rFont val="Tahoma"/>
            <charset val="1"/>
          </rPr>
          <t>Joel MCDOUGALL:
Yet to Pass Redemption</t>
        </r>
      </text>
    </comment>
    <comment ref="M12" authorId="0">
      <text>
        <r>
          <rPr>
            <b/>
            <sz val="9"/>
            <color indexed="81"/>
            <rFont val="Tahoma"/>
            <charset val="1"/>
          </rPr>
          <t>Joel MCDOUGALL:
Second redemption…..
Receives an N for unit 1</t>
        </r>
      </text>
    </comment>
    <comment ref="M13" authorId="0">
      <text>
        <r>
          <rPr>
            <b/>
            <sz val="9"/>
            <color indexed="81"/>
            <rFont val="Tahoma"/>
            <charset val="1"/>
          </rPr>
          <t>Joel MCDOUGALL:</t>
        </r>
        <r>
          <rPr>
            <sz val="9"/>
            <color indexed="81"/>
            <rFont val="Tahoma"/>
            <charset val="1"/>
          </rPr>
          <t xml:space="preserve">
Passed Redemption</t>
        </r>
      </text>
    </comment>
    <comment ref="I14" authorId="0">
      <text>
        <r>
          <rPr>
            <b/>
            <sz val="9"/>
            <color indexed="81"/>
            <rFont val="Tahoma"/>
            <charset val="1"/>
          </rPr>
          <t>Joel MCDOUGALL:
Passed Redemption</t>
        </r>
      </text>
    </comment>
    <comment ref="M14" authorId="0">
      <text>
        <r>
          <rPr>
            <b/>
            <sz val="9"/>
            <color indexed="81"/>
            <rFont val="Tahoma"/>
            <charset val="1"/>
          </rPr>
          <t>Joel MCDOUGALL:
Second redemption…..
Receives an N for unit 1</t>
        </r>
      </text>
    </comment>
    <comment ref="M15" authorId="0">
      <text>
        <r>
          <rPr>
            <b/>
            <sz val="9"/>
            <color indexed="81"/>
            <rFont val="Tahoma"/>
            <charset val="1"/>
          </rPr>
          <t>Joel MCDOUGALL:</t>
        </r>
        <r>
          <rPr>
            <sz val="9"/>
            <color indexed="81"/>
            <rFont val="Tahoma"/>
            <charset val="1"/>
          </rPr>
          <t xml:space="preserve">
Passed Redemption</t>
        </r>
      </text>
    </comment>
    <comment ref="I16" authorId="0">
      <text>
        <r>
          <rPr>
            <b/>
            <sz val="9"/>
            <color indexed="81"/>
            <rFont val="Tahoma"/>
            <charset val="1"/>
          </rPr>
          <t>Joel MCDOUGALL:
Passed Redemption</t>
        </r>
      </text>
    </comment>
    <comment ref="I17" authorId="0">
      <text>
        <r>
          <rPr>
            <b/>
            <sz val="9"/>
            <color indexed="81"/>
            <rFont val="Tahoma"/>
            <charset val="1"/>
          </rPr>
          <t>Joel MCDOUGALL:
Passed Redemption</t>
        </r>
      </text>
    </comment>
    <comment ref="M17" authorId="0">
      <text>
        <r>
          <rPr>
            <b/>
            <sz val="9"/>
            <color indexed="81"/>
            <rFont val="Tahoma"/>
            <charset val="1"/>
          </rPr>
          <t xml:space="preserve">Joel MCDOUGALL:
</t>
        </r>
        <r>
          <rPr>
            <sz val="9"/>
            <color indexed="81"/>
            <rFont val="Tahoma"/>
            <family val="2"/>
          </rPr>
          <t>This is his second N so will receive an N for Unit 1</t>
        </r>
      </text>
    </comment>
    <comment ref="I18" authorId="0">
      <text>
        <r>
          <rPr>
            <b/>
            <sz val="9"/>
            <color indexed="81"/>
            <rFont val="Tahoma"/>
            <charset val="1"/>
          </rPr>
          <t>Joel MCDOUGALL:
Passed Redemption</t>
        </r>
      </text>
    </comment>
    <comment ref="M24" authorId="0">
      <text>
        <r>
          <rPr>
            <b/>
            <sz val="9"/>
            <color indexed="81"/>
            <rFont val="Tahoma"/>
            <charset val="1"/>
          </rPr>
          <t>Joel MCDOUGALL:</t>
        </r>
        <r>
          <rPr>
            <sz val="9"/>
            <color indexed="81"/>
            <rFont val="Tahoma"/>
            <charset val="1"/>
          </rPr>
          <t xml:space="preserve">
Passed Redemption</t>
        </r>
      </text>
    </comment>
  </commentList>
</comments>
</file>

<file path=xl/comments7.xml><?xml version="1.0" encoding="utf-8"?>
<comments xmlns="http://schemas.openxmlformats.org/spreadsheetml/2006/main">
  <authors>
    <author>Joel MCDOUGALL</author>
  </authors>
  <commentList>
    <comment ref="J5" authorId="0">
      <text>
        <r>
          <rPr>
            <b/>
            <sz val="9"/>
            <color indexed="81"/>
            <rFont val="Tahoma"/>
            <family val="2"/>
          </rPr>
          <t>Joel MCDOUGALL:</t>
        </r>
        <r>
          <rPr>
            <sz val="9"/>
            <color indexed="81"/>
            <rFont val="Tahoma"/>
            <family val="2"/>
          </rPr>
          <t xml:space="preserve">
Based on the following marking grade
A+  94 - 100
A    88 - 93 
B+  82 - 87
B    76 - 81
C+  70 - 75
C    64 - 69
D+  58 - 63
D    52 - 57
E+  46 - 51
E    40 - 45
N    less then 40</t>
        </r>
      </text>
    </comment>
  </commentList>
</comments>
</file>

<file path=xl/sharedStrings.xml><?xml version="1.0" encoding="utf-8"?>
<sst xmlns="http://schemas.openxmlformats.org/spreadsheetml/2006/main" count="483" uniqueCount="121">
  <si>
    <t>Year 11 General SAC Results</t>
  </si>
  <si>
    <t>Name</t>
  </si>
  <si>
    <t>Univariate Data</t>
  </si>
  <si>
    <t>SAC</t>
  </si>
  <si>
    <t>out of 42</t>
  </si>
  <si>
    <t>Cheat Sheet</t>
  </si>
  <si>
    <t>TOTAL</t>
  </si>
  <si>
    <t>%</t>
  </si>
  <si>
    <t>Grade</t>
  </si>
  <si>
    <t>Bec</t>
  </si>
  <si>
    <t>Barker</t>
  </si>
  <si>
    <t>Test 1</t>
  </si>
  <si>
    <t>Maddison</t>
  </si>
  <si>
    <t>Benson</t>
  </si>
  <si>
    <t>Test 2</t>
  </si>
  <si>
    <t>Casey</t>
  </si>
  <si>
    <t>Beverley</t>
  </si>
  <si>
    <t>Billy</t>
  </si>
  <si>
    <t>Butler</t>
  </si>
  <si>
    <t>Dean</t>
  </si>
  <si>
    <t>Coates</t>
  </si>
  <si>
    <t>N</t>
  </si>
  <si>
    <t>Shannon</t>
  </si>
  <si>
    <t>Ebert</t>
  </si>
  <si>
    <t>Callum</t>
  </si>
  <si>
    <t>James</t>
  </si>
  <si>
    <t>Rhani</t>
  </si>
  <si>
    <t>Jolly</t>
  </si>
  <si>
    <t xml:space="preserve">Jack </t>
  </si>
  <si>
    <t>Kuhlmey</t>
  </si>
  <si>
    <t>Leslie</t>
  </si>
  <si>
    <t>Kieren</t>
  </si>
  <si>
    <t>Moloney</t>
  </si>
  <si>
    <t>Owen</t>
  </si>
  <si>
    <t>O'Donoghue</t>
  </si>
  <si>
    <t>Kyla</t>
  </si>
  <si>
    <t>Patience</t>
  </si>
  <si>
    <t>Maddie</t>
  </si>
  <si>
    <t>Pignolet</t>
  </si>
  <si>
    <t>Mitchell</t>
  </si>
  <si>
    <t>Scott</t>
  </si>
  <si>
    <t>Gabrielle</t>
  </si>
  <si>
    <t>Sparnon</t>
  </si>
  <si>
    <t>Bailie</t>
  </si>
  <si>
    <t>Stanley</t>
  </si>
  <si>
    <t>Hunter</t>
  </si>
  <si>
    <t>Stevens</t>
  </si>
  <si>
    <t>Jordyn</t>
  </si>
  <si>
    <t>Stirling</t>
  </si>
  <si>
    <t>Jasmine</t>
  </si>
  <si>
    <t>Venezia</t>
  </si>
  <si>
    <t xml:space="preserve">Ally </t>
  </si>
  <si>
    <t>Wilson</t>
  </si>
  <si>
    <t>Jesse</t>
  </si>
  <si>
    <t>Woodcock</t>
  </si>
  <si>
    <t>Emily</t>
  </si>
  <si>
    <t>Canning</t>
  </si>
  <si>
    <t>Liam</t>
  </si>
  <si>
    <t>Koo</t>
  </si>
  <si>
    <t>Aimee</t>
  </si>
  <si>
    <t>McCarten</t>
  </si>
  <si>
    <t>Average</t>
  </si>
  <si>
    <t>Multiple Choice</t>
  </si>
  <si>
    <t>Short Answer</t>
  </si>
  <si>
    <t>Extended Response</t>
  </si>
  <si>
    <t>/2</t>
  </si>
  <si>
    <t>/24</t>
  </si>
  <si>
    <t>/4</t>
  </si>
  <si>
    <t>/12</t>
  </si>
  <si>
    <t>/42</t>
  </si>
  <si>
    <t>Linear Relations &amp; Equations</t>
  </si>
  <si>
    <t>out of 50</t>
  </si>
  <si>
    <t>/1</t>
  </si>
  <si>
    <t>/22</t>
  </si>
  <si>
    <t>/27</t>
  </si>
  <si>
    <t>/50</t>
  </si>
  <si>
    <t>Type of Assessment</t>
  </si>
  <si>
    <t>Linear Equations</t>
  </si>
  <si>
    <t>Linear Graphs &amp; Models</t>
  </si>
  <si>
    <t>Test</t>
  </si>
  <si>
    <t>A</t>
  </si>
  <si>
    <t>D+</t>
  </si>
  <si>
    <t>C+</t>
  </si>
  <si>
    <t>A+</t>
  </si>
  <si>
    <t>94+</t>
  </si>
  <si>
    <t>D</t>
  </si>
  <si>
    <t>E</t>
  </si>
  <si>
    <t>88-93</t>
  </si>
  <si>
    <t>E+</t>
  </si>
  <si>
    <t>C</t>
  </si>
  <si>
    <t>B+</t>
  </si>
  <si>
    <t>82-87</t>
  </si>
  <si>
    <t>B</t>
  </si>
  <si>
    <t>76-81</t>
  </si>
  <si>
    <t>70-75</t>
  </si>
  <si>
    <t>64-69</t>
  </si>
  <si>
    <t>58-63</t>
  </si>
  <si>
    <t>52-57</t>
  </si>
  <si>
    <t>46-51</t>
  </si>
  <si>
    <t>40-45</t>
  </si>
  <si>
    <t>Marking Scale</t>
  </si>
  <si>
    <t>Class</t>
  </si>
  <si>
    <t>Coffee Break</t>
  </si>
  <si>
    <t>/20</t>
  </si>
  <si>
    <t>/14</t>
  </si>
  <si>
    <t>/11</t>
  </si>
  <si>
    <t>Test SAC</t>
  </si>
  <si>
    <t>Coffee SAC</t>
  </si>
  <si>
    <t>Bivariate Data</t>
  </si>
  <si>
    <t>Semester</t>
  </si>
  <si>
    <t>Semester Exam</t>
  </si>
  <si>
    <t>out of 85</t>
  </si>
  <si>
    <t>/35</t>
  </si>
  <si>
    <t>/85</t>
  </si>
  <si>
    <t>Bi Variate Data</t>
  </si>
  <si>
    <t>out of 36</t>
  </si>
  <si>
    <t>Networks SAC</t>
  </si>
  <si>
    <t>Kailun</t>
  </si>
  <si>
    <t>Chen</t>
  </si>
  <si>
    <t>out of 71</t>
  </si>
  <si>
    <t>A - 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</si>
</sst>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0"/>
      <color theme="1"/>
      <name val="Calibri"/>
      <family val="2"/>
      <scheme val="minor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sz val="10"/>
      <name val="Calibri"/>
      <family val="2"/>
      <scheme val="minor"/>
    </font>
    <font>
      <sz val="1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5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51">
    <xf numFmtId="0" fontId="0" fillId="0" borderId="0" xfId="0"/>
    <xf numFmtId="0" fontId="0" fillId="0" borderId="0" xfId="0"/>
    <xf numFmtId="0" fontId="0" fillId="0" borderId="0" xfId="0" applyFill="1"/>
    <xf numFmtId="9" fontId="0" fillId="0" borderId="0" xfId="1" applyFont="1" applyFill="1" applyAlignment="1">
      <alignment horizontal="center"/>
    </xf>
    <xf numFmtId="0" fontId="0" fillId="0" borderId="0" xfId="0" applyAlignment="1">
      <alignment horizontal="center"/>
    </xf>
    <xf numFmtId="0" fontId="0" fillId="0" borderId="0" xfId="0" applyFill="1" applyAlignment="1">
      <alignment horizontal="center"/>
    </xf>
    <xf numFmtId="0" fontId="4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Fill="1" applyAlignment="1">
      <alignment horizontal="center"/>
    </xf>
    <xf numFmtId="9" fontId="4" fillId="0" borderId="0" xfId="0" applyNumberFormat="1" applyFont="1" applyAlignment="1">
      <alignment horizontal="center"/>
    </xf>
    <xf numFmtId="9" fontId="4" fillId="2" borderId="0" xfId="1" applyFont="1" applyFill="1" applyAlignment="1">
      <alignment horizontal="center"/>
    </xf>
    <xf numFmtId="9" fontId="7" fillId="0" borderId="0" xfId="0" applyNumberFormat="1" applyFont="1" applyAlignment="1">
      <alignment horizontal="center"/>
    </xf>
    <xf numFmtId="9" fontId="7" fillId="2" borderId="0" xfId="1" applyFont="1" applyFill="1" applyAlignment="1">
      <alignment horizontal="center"/>
    </xf>
    <xf numFmtId="0" fontId="7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4" fillId="0" borderId="0" xfId="0" applyFont="1" applyFill="1" applyAlignment="1">
      <alignment horizontal="center"/>
    </xf>
    <xf numFmtId="0" fontId="4" fillId="0" borderId="0" xfId="0" applyFont="1" applyFill="1"/>
    <xf numFmtId="9" fontId="4" fillId="0" borderId="0" xfId="1" applyFont="1" applyFill="1" applyAlignment="1">
      <alignment horizontal="center"/>
    </xf>
    <xf numFmtId="0" fontId="4" fillId="2" borderId="0" xfId="0" applyFont="1" applyFill="1" applyAlignment="1">
      <alignment horizontal="center"/>
    </xf>
    <xf numFmtId="0" fontId="4" fillId="3" borderId="0" xfId="0" applyFont="1" applyFill="1" applyAlignment="1">
      <alignment horizontal="center"/>
    </xf>
    <xf numFmtId="9" fontId="4" fillId="3" borderId="0" xfId="1" applyFont="1" applyFill="1" applyAlignment="1">
      <alignment horizontal="center"/>
    </xf>
    <xf numFmtId="2" fontId="4" fillId="0" borderId="0" xfId="0" applyNumberFormat="1" applyFont="1" applyAlignment="1">
      <alignment horizontal="center"/>
    </xf>
    <xf numFmtId="2" fontId="4" fillId="0" borderId="0" xfId="0" applyNumberFormat="1" applyFont="1" applyFill="1" applyAlignment="1">
      <alignment horizontal="center"/>
    </xf>
    <xf numFmtId="0" fontId="4" fillId="4" borderId="0" xfId="0" applyFont="1" applyFill="1" applyAlignment="1">
      <alignment horizontal="center"/>
    </xf>
    <xf numFmtId="9" fontId="4" fillId="4" borderId="0" xfId="1" applyFont="1" applyFill="1" applyAlignment="1">
      <alignment horizontal="center"/>
    </xf>
    <xf numFmtId="9" fontId="7" fillId="5" borderId="0" xfId="1" applyFont="1" applyFill="1" applyAlignment="1">
      <alignment horizontal="center"/>
    </xf>
    <xf numFmtId="9" fontId="7" fillId="0" borderId="0" xfId="0" applyNumberFormat="1" applyFont="1" applyFill="1" applyAlignment="1">
      <alignment horizontal="center"/>
    </xf>
    <xf numFmtId="9" fontId="4" fillId="5" borderId="0" xfId="1" applyFont="1" applyFill="1" applyAlignment="1">
      <alignment horizontal="center"/>
    </xf>
    <xf numFmtId="0" fontId="4" fillId="0" borderId="0" xfId="0" applyFont="1" applyFill="1" applyAlignment="1">
      <alignment horizontal="center"/>
    </xf>
    <xf numFmtId="9" fontId="7" fillId="6" borderId="0" xfId="1" applyFont="1" applyFill="1" applyAlignment="1">
      <alignment horizontal="center"/>
    </xf>
    <xf numFmtId="0" fontId="4" fillId="7" borderId="0" xfId="0" applyFont="1" applyFill="1" applyAlignment="1">
      <alignment horizontal="center"/>
    </xf>
    <xf numFmtId="9" fontId="4" fillId="7" borderId="0" xfId="1" applyFont="1" applyFill="1" applyAlignment="1">
      <alignment horizontal="center"/>
    </xf>
    <xf numFmtId="9" fontId="4" fillId="8" borderId="0" xfId="1" applyFont="1" applyFill="1" applyAlignment="1">
      <alignment horizontal="center"/>
    </xf>
    <xf numFmtId="0" fontId="4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4" fillId="0" borderId="0" xfId="0" applyFont="1" applyFill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 applyFill="1" applyAlignment="1">
      <alignment horizontal="center"/>
    </xf>
    <xf numFmtId="0" fontId="4" fillId="5" borderId="0" xfId="0" applyFont="1" applyFill="1" applyAlignment="1">
      <alignment horizontal="center"/>
    </xf>
    <xf numFmtId="9" fontId="7" fillId="9" borderId="0" xfId="1" applyFont="1" applyFill="1" applyAlignment="1">
      <alignment horizontal="center"/>
    </xf>
    <xf numFmtId="0" fontId="4" fillId="0" borderId="0" xfId="0" applyFont="1" applyFill="1" applyAlignment="1">
      <alignment horizontal="center"/>
    </xf>
    <xf numFmtId="9" fontId="4" fillId="6" borderId="0" xfId="1" applyFont="1" applyFill="1" applyAlignment="1">
      <alignment horizontal="center"/>
    </xf>
    <xf numFmtId="0" fontId="4" fillId="0" borderId="0" xfId="0" applyFont="1" applyFill="1" applyAlignment="1">
      <alignment horizontal="center"/>
    </xf>
    <xf numFmtId="0" fontId="4" fillId="6" borderId="0" xfId="0" applyFont="1" applyFill="1" applyAlignment="1">
      <alignment horizontal="center"/>
    </xf>
    <xf numFmtId="0" fontId="4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 applyFill="1" applyAlignment="1">
      <alignment horizontal="center"/>
    </xf>
    <xf numFmtId="0" fontId="4" fillId="0" borderId="0" xfId="0" applyFont="1" applyAlignment="1">
      <alignment horizontal="center" vertical="center"/>
    </xf>
    <xf numFmtId="0" fontId="7" fillId="0" borderId="0" xfId="0" applyFont="1" applyAlignment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5.xml"/><Relationship Id="rId1" Type="http://schemas.openxmlformats.org/officeDocument/2006/relationships/vmlDrawing" Target="../drawings/vmlDrawing5.v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comments" Target="../comments7.xml"/><Relationship Id="rId1" Type="http://schemas.openxmlformats.org/officeDocument/2006/relationships/vmlDrawing" Target="../drawings/vmlDrawing7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M33"/>
  <sheetViews>
    <sheetView workbookViewId="0">
      <selection sqref="A1:J1"/>
    </sheetView>
  </sheetViews>
  <sheetFormatPr defaultRowHeight="15" x14ac:dyDescent="0.25"/>
  <cols>
    <col min="1" max="1" width="3" style="7" bestFit="1" customWidth="1"/>
    <col min="2" max="2" width="9" style="7" bestFit="1" customWidth="1"/>
    <col min="3" max="3" width="10.5703125" style="7" bestFit="1" customWidth="1"/>
    <col min="4" max="4" width="10" style="7" bestFit="1" customWidth="1"/>
    <col min="5" max="5" width="13.5703125" style="7" bestFit="1" customWidth="1"/>
    <col min="6" max="6" width="11.28515625" style="7" bestFit="1" customWidth="1"/>
    <col min="7" max="7" width="16" style="7" bestFit="1" customWidth="1"/>
    <col min="8" max="8" width="5.7109375" style="8" bestFit="1" customWidth="1"/>
    <col min="9" max="9" width="5.28515625" style="8" bestFit="1" customWidth="1"/>
    <col min="10" max="10" width="5.7109375" style="7" bestFit="1" customWidth="1"/>
    <col min="11" max="12" width="9.140625" style="6"/>
    <col min="13" max="13" width="5.5703125" style="6" bestFit="1" customWidth="1"/>
  </cols>
  <sheetData>
    <row r="1" spans="1:13" x14ac:dyDescent="0.25">
      <c r="A1" s="47" t="s">
        <v>0</v>
      </c>
      <c r="B1" s="47"/>
      <c r="C1" s="47"/>
      <c r="D1" s="47"/>
      <c r="E1" s="47"/>
      <c r="F1" s="47"/>
      <c r="G1" s="47"/>
      <c r="H1" s="47"/>
      <c r="I1" s="47"/>
      <c r="J1" s="47"/>
    </row>
    <row r="2" spans="1:13" x14ac:dyDescent="0.25">
      <c r="A2" s="48" t="s">
        <v>2</v>
      </c>
      <c r="B2" s="48"/>
      <c r="C2" s="48"/>
      <c r="D2" s="48"/>
      <c r="E2" s="48"/>
      <c r="F2" s="48"/>
      <c r="G2" s="48"/>
      <c r="H2" s="48"/>
      <c r="I2" s="48"/>
      <c r="J2" s="48"/>
      <c r="K2" s="16"/>
      <c r="L2" s="16"/>
      <c r="M2" s="16"/>
    </row>
    <row r="3" spans="1:13" x14ac:dyDescent="0.25">
      <c r="A3" s="8"/>
      <c r="B3" s="8"/>
      <c r="C3" s="8"/>
      <c r="D3" s="48" t="s">
        <v>3</v>
      </c>
      <c r="E3" s="48"/>
      <c r="F3" s="48"/>
      <c r="G3" s="48"/>
      <c r="H3" s="48"/>
      <c r="I3" s="48"/>
      <c r="J3" s="8"/>
      <c r="K3" s="16"/>
      <c r="L3" s="16"/>
      <c r="M3" s="16"/>
    </row>
    <row r="4" spans="1:13" x14ac:dyDescent="0.25">
      <c r="A4" s="8"/>
      <c r="B4" s="8"/>
      <c r="C4" s="8"/>
      <c r="D4" s="48" t="s">
        <v>4</v>
      </c>
      <c r="E4" s="48"/>
      <c r="F4" s="48"/>
      <c r="G4" s="48"/>
      <c r="H4" s="48"/>
      <c r="I4" s="48"/>
      <c r="J4" s="8"/>
      <c r="K4" s="16"/>
      <c r="L4" s="16"/>
      <c r="M4" s="16"/>
    </row>
    <row r="5" spans="1:13" x14ac:dyDescent="0.25">
      <c r="A5" s="8"/>
      <c r="B5" s="8"/>
      <c r="C5" s="8"/>
      <c r="D5" s="8" t="s">
        <v>5</v>
      </c>
      <c r="E5" s="8" t="s">
        <v>62</v>
      </c>
      <c r="F5" s="8" t="s">
        <v>63</v>
      </c>
      <c r="G5" s="8" t="s">
        <v>64</v>
      </c>
      <c r="H5" s="8" t="s">
        <v>6</v>
      </c>
      <c r="I5" s="17" t="s">
        <v>7</v>
      </c>
      <c r="J5" s="8" t="s">
        <v>8</v>
      </c>
      <c r="K5" s="8"/>
      <c r="L5" s="16"/>
      <c r="M5" s="16"/>
    </row>
    <row r="6" spans="1:13" s="1" customFormat="1" x14ac:dyDescent="0.25">
      <c r="A6" s="8"/>
      <c r="B6" s="48" t="s">
        <v>1</v>
      </c>
      <c r="C6" s="48"/>
      <c r="D6" s="8" t="s">
        <v>65</v>
      </c>
      <c r="E6" s="8" t="s">
        <v>66</v>
      </c>
      <c r="F6" s="8" t="s">
        <v>67</v>
      </c>
      <c r="G6" s="8" t="s">
        <v>68</v>
      </c>
      <c r="H6" s="8" t="s">
        <v>69</v>
      </c>
      <c r="I6" s="17"/>
      <c r="J6" s="8"/>
      <c r="K6" s="8"/>
      <c r="L6" s="16"/>
      <c r="M6" s="16"/>
    </row>
    <row r="7" spans="1:13" x14ac:dyDescent="0.25">
      <c r="A7" s="8">
        <v>1</v>
      </c>
      <c r="B7" s="18" t="s">
        <v>9</v>
      </c>
      <c r="C7" s="18" t="s">
        <v>10</v>
      </c>
      <c r="D7" s="18">
        <v>2</v>
      </c>
      <c r="E7" s="18">
        <v>20</v>
      </c>
      <c r="F7" s="18">
        <v>4</v>
      </c>
      <c r="G7" s="18">
        <v>12</v>
      </c>
      <c r="H7" s="18">
        <f t="shared" ref="H7:H31" si="0">SUM(D7:G7)</f>
        <v>38</v>
      </c>
      <c r="I7" s="10">
        <f t="shared" ref="I7:I31" si="1">H7/42</f>
        <v>0.90476190476190477</v>
      </c>
      <c r="J7" s="10" t="str">
        <f t="shared" ref="J7:J31" si="2">IF(I7&lt;0.4,"N",IF(I7&lt;0.46,"E",IF(I7&lt;0.52,"E+",IF(I7&lt;0.58,"D",IF(I7&lt;0.64,"D+",IF(I7&lt;0.7,"C",IF(I7&lt;0.76,"C+",IF(I7&lt;0.82,"B",IF(I7&lt;0.88,"B+",IF(I7&lt;0.94,"A","A+"))))))))))</f>
        <v>A</v>
      </c>
      <c r="K7" s="17"/>
      <c r="L7" s="18"/>
      <c r="M7" s="8" t="s">
        <v>11</v>
      </c>
    </row>
    <row r="8" spans="1:13" x14ac:dyDescent="0.25">
      <c r="A8" s="8">
        <v>2</v>
      </c>
      <c r="B8" s="19" t="s">
        <v>12</v>
      </c>
      <c r="C8" s="19" t="s">
        <v>13</v>
      </c>
      <c r="D8" s="19">
        <v>1</v>
      </c>
      <c r="E8" s="19">
        <v>14</v>
      </c>
      <c r="F8" s="19">
        <v>0</v>
      </c>
      <c r="G8" s="19">
        <v>4</v>
      </c>
      <c r="H8" s="19">
        <f t="shared" si="0"/>
        <v>19</v>
      </c>
      <c r="I8" s="20">
        <f t="shared" si="1"/>
        <v>0.45238095238095238</v>
      </c>
      <c r="J8" s="20" t="str">
        <f t="shared" si="2"/>
        <v>E</v>
      </c>
      <c r="K8" s="17"/>
      <c r="L8" s="19"/>
      <c r="M8" s="7" t="s">
        <v>14</v>
      </c>
    </row>
    <row r="9" spans="1:13" x14ac:dyDescent="0.25">
      <c r="A9" s="8">
        <v>3</v>
      </c>
      <c r="B9" s="18" t="s">
        <v>15</v>
      </c>
      <c r="C9" s="18" t="s">
        <v>16</v>
      </c>
      <c r="D9" s="18">
        <v>2</v>
      </c>
      <c r="E9" s="18">
        <v>14</v>
      </c>
      <c r="F9" s="18">
        <v>0</v>
      </c>
      <c r="G9" s="18">
        <v>7</v>
      </c>
      <c r="H9" s="18">
        <f t="shared" si="0"/>
        <v>23</v>
      </c>
      <c r="I9" s="10">
        <f t="shared" si="1"/>
        <v>0.54761904761904767</v>
      </c>
      <c r="J9" s="10" t="str">
        <f t="shared" si="2"/>
        <v>D</v>
      </c>
      <c r="K9" s="17"/>
      <c r="L9" s="8"/>
      <c r="M9" s="8"/>
    </row>
    <row r="10" spans="1:13" x14ac:dyDescent="0.25">
      <c r="A10" s="8">
        <v>4</v>
      </c>
      <c r="B10" s="19" t="s">
        <v>17</v>
      </c>
      <c r="C10" s="19" t="s">
        <v>18</v>
      </c>
      <c r="D10" s="19">
        <v>2</v>
      </c>
      <c r="E10" s="19">
        <v>14</v>
      </c>
      <c r="F10" s="19">
        <v>4</v>
      </c>
      <c r="G10" s="19">
        <v>10</v>
      </c>
      <c r="H10" s="19">
        <f t="shared" si="0"/>
        <v>30</v>
      </c>
      <c r="I10" s="20">
        <f t="shared" si="1"/>
        <v>0.7142857142857143</v>
      </c>
      <c r="J10" s="20" t="str">
        <f t="shared" si="2"/>
        <v>C+</v>
      </c>
      <c r="K10" s="17"/>
      <c r="L10" s="8"/>
      <c r="M10" s="8"/>
    </row>
    <row r="11" spans="1:13" x14ac:dyDescent="0.25">
      <c r="A11" s="8">
        <v>5</v>
      </c>
      <c r="B11" s="18" t="s">
        <v>55</v>
      </c>
      <c r="C11" s="18" t="s">
        <v>56</v>
      </c>
      <c r="D11" s="18">
        <v>2</v>
      </c>
      <c r="E11" s="18">
        <v>16</v>
      </c>
      <c r="F11" s="18">
        <v>4</v>
      </c>
      <c r="G11" s="18">
        <v>12</v>
      </c>
      <c r="H11" s="18">
        <f t="shared" si="0"/>
        <v>34</v>
      </c>
      <c r="I11" s="10">
        <f t="shared" si="1"/>
        <v>0.80952380952380953</v>
      </c>
      <c r="J11" s="10" t="str">
        <f t="shared" si="2"/>
        <v>B</v>
      </c>
      <c r="K11" s="17"/>
      <c r="L11" s="8"/>
      <c r="M11" s="8"/>
    </row>
    <row r="12" spans="1:13" x14ac:dyDescent="0.25">
      <c r="A12" s="8">
        <v>6</v>
      </c>
      <c r="B12" s="19" t="s">
        <v>19</v>
      </c>
      <c r="C12" s="19" t="s">
        <v>20</v>
      </c>
      <c r="D12" s="19">
        <v>2</v>
      </c>
      <c r="E12" s="19">
        <v>18</v>
      </c>
      <c r="F12" s="19">
        <v>2</v>
      </c>
      <c r="G12" s="19">
        <v>7</v>
      </c>
      <c r="H12" s="19">
        <f t="shared" si="0"/>
        <v>29</v>
      </c>
      <c r="I12" s="20">
        <f t="shared" si="1"/>
        <v>0.69047619047619047</v>
      </c>
      <c r="J12" s="20" t="str">
        <f t="shared" si="2"/>
        <v>C</v>
      </c>
      <c r="K12" s="17"/>
      <c r="L12" s="7"/>
      <c r="M12" s="7"/>
    </row>
    <row r="13" spans="1:13" x14ac:dyDescent="0.25">
      <c r="A13" s="8">
        <v>7</v>
      </c>
      <c r="B13" s="18" t="s">
        <v>22</v>
      </c>
      <c r="C13" s="18" t="s">
        <v>23</v>
      </c>
      <c r="D13" s="18">
        <v>2</v>
      </c>
      <c r="E13" s="18">
        <v>20</v>
      </c>
      <c r="F13" s="18">
        <v>4</v>
      </c>
      <c r="G13" s="18">
        <v>12</v>
      </c>
      <c r="H13" s="18">
        <f t="shared" si="0"/>
        <v>38</v>
      </c>
      <c r="I13" s="10">
        <f t="shared" si="1"/>
        <v>0.90476190476190477</v>
      </c>
      <c r="J13" s="10" t="str">
        <f t="shared" si="2"/>
        <v>A</v>
      </c>
      <c r="K13" s="17"/>
      <c r="L13" s="7"/>
      <c r="M13" s="7"/>
    </row>
    <row r="14" spans="1:13" x14ac:dyDescent="0.25">
      <c r="A14" s="8">
        <v>8</v>
      </c>
      <c r="B14" s="18" t="s">
        <v>24</v>
      </c>
      <c r="C14" s="18" t="s">
        <v>25</v>
      </c>
      <c r="D14" s="18">
        <v>1</v>
      </c>
      <c r="E14" s="18">
        <v>14</v>
      </c>
      <c r="F14" s="18">
        <v>3</v>
      </c>
      <c r="G14" s="18">
        <v>8</v>
      </c>
      <c r="H14" s="18">
        <f t="shared" si="0"/>
        <v>26</v>
      </c>
      <c r="I14" s="10">
        <f t="shared" si="1"/>
        <v>0.61904761904761907</v>
      </c>
      <c r="J14" s="10" t="str">
        <f t="shared" si="2"/>
        <v>D+</v>
      </c>
      <c r="K14" s="17"/>
      <c r="L14" s="8"/>
      <c r="M14" s="8"/>
    </row>
    <row r="15" spans="1:13" x14ac:dyDescent="0.25">
      <c r="A15" s="8">
        <v>9</v>
      </c>
      <c r="B15" s="18" t="s">
        <v>26</v>
      </c>
      <c r="C15" s="18" t="s">
        <v>27</v>
      </c>
      <c r="D15" s="18">
        <v>2</v>
      </c>
      <c r="E15" s="18">
        <v>16</v>
      </c>
      <c r="F15" s="18">
        <v>0</v>
      </c>
      <c r="G15" s="18">
        <v>8</v>
      </c>
      <c r="H15" s="18">
        <f t="shared" si="0"/>
        <v>26</v>
      </c>
      <c r="I15" s="10">
        <f t="shared" si="1"/>
        <v>0.61904761904761907</v>
      </c>
      <c r="J15" s="10" t="str">
        <f t="shared" si="2"/>
        <v>D+</v>
      </c>
      <c r="K15" s="17"/>
      <c r="L15" s="8"/>
      <c r="M15" s="8"/>
    </row>
    <row r="16" spans="1:13" x14ac:dyDescent="0.25">
      <c r="A16" s="8">
        <v>10</v>
      </c>
      <c r="B16" s="18" t="s">
        <v>57</v>
      </c>
      <c r="C16" s="18" t="s">
        <v>58</v>
      </c>
      <c r="D16" s="18">
        <v>1</v>
      </c>
      <c r="E16" s="18">
        <v>20</v>
      </c>
      <c r="F16" s="18">
        <v>4</v>
      </c>
      <c r="G16" s="18">
        <v>10</v>
      </c>
      <c r="H16" s="18">
        <f t="shared" si="0"/>
        <v>35</v>
      </c>
      <c r="I16" s="10">
        <f t="shared" si="1"/>
        <v>0.83333333333333337</v>
      </c>
      <c r="J16" s="10" t="str">
        <f t="shared" si="2"/>
        <v>B+</v>
      </c>
      <c r="K16" s="17"/>
      <c r="L16" s="8"/>
      <c r="M16" s="8"/>
    </row>
    <row r="17" spans="1:13" x14ac:dyDescent="0.25">
      <c r="A17" s="8">
        <v>11</v>
      </c>
      <c r="B17" s="18" t="s">
        <v>28</v>
      </c>
      <c r="C17" s="18" t="s">
        <v>29</v>
      </c>
      <c r="D17" s="18">
        <v>0</v>
      </c>
      <c r="E17" s="18">
        <v>14</v>
      </c>
      <c r="F17" s="18">
        <v>3</v>
      </c>
      <c r="G17" s="18">
        <v>2</v>
      </c>
      <c r="H17" s="18">
        <f t="shared" si="0"/>
        <v>19</v>
      </c>
      <c r="I17" s="10">
        <f t="shared" si="1"/>
        <v>0.45238095238095238</v>
      </c>
      <c r="J17" s="10" t="str">
        <f t="shared" si="2"/>
        <v>E</v>
      </c>
      <c r="K17" s="17"/>
      <c r="L17" s="7"/>
      <c r="M17" s="7"/>
    </row>
    <row r="18" spans="1:13" x14ac:dyDescent="0.25">
      <c r="A18" s="8">
        <v>12</v>
      </c>
      <c r="B18" s="19" t="s">
        <v>28</v>
      </c>
      <c r="C18" s="19" t="s">
        <v>30</v>
      </c>
      <c r="D18" s="19">
        <v>1</v>
      </c>
      <c r="E18" s="19">
        <v>16</v>
      </c>
      <c r="F18" s="19">
        <v>3</v>
      </c>
      <c r="G18" s="19">
        <v>8</v>
      </c>
      <c r="H18" s="19">
        <f t="shared" si="0"/>
        <v>28</v>
      </c>
      <c r="I18" s="20">
        <f t="shared" si="1"/>
        <v>0.66666666666666663</v>
      </c>
      <c r="J18" s="20" t="str">
        <f t="shared" si="2"/>
        <v>C</v>
      </c>
      <c r="K18" s="17"/>
      <c r="L18" s="8"/>
      <c r="M18" s="8"/>
    </row>
    <row r="19" spans="1:13" x14ac:dyDescent="0.25">
      <c r="A19" s="8">
        <v>13</v>
      </c>
      <c r="B19" s="18" t="s">
        <v>59</v>
      </c>
      <c r="C19" s="18" t="s">
        <v>60</v>
      </c>
      <c r="D19" s="18">
        <v>2</v>
      </c>
      <c r="E19" s="18">
        <v>18</v>
      </c>
      <c r="F19" s="18">
        <v>4</v>
      </c>
      <c r="G19" s="18">
        <v>12</v>
      </c>
      <c r="H19" s="18">
        <f t="shared" si="0"/>
        <v>36</v>
      </c>
      <c r="I19" s="10">
        <f t="shared" si="1"/>
        <v>0.8571428571428571</v>
      </c>
      <c r="J19" s="10" t="str">
        <f t="shared" si="2"/>
        <v>B+</v>
      </c>
      <c r="K19" s="17"/>
      <c r="L19" s="7"/>
      <c r="M19" s="7"/>
    </row>
    <row r="20" spans="1:13" x14ac:dyDescent="0.25">
      <c r="A20" s="8">
        <v>14</v>
      </c>
      <c r="B20" s="19" t="s">
        <v>31</v>
      </c>
      <c r="C20" s="19" t="s">
        <v>32</v>
      </c>
      <c r="D20" s="19">
        <v>2</v>
      </c>
      <c r="E20" s="19">
        <v>20</v>
      </c>
      <c r="F20" s="19">
        <v>4</v>
      </c>
      <c r="G20" s="19">
        <v>8</v>
      </c>
      <c r="H20" s="19">
        <f t="shared" si="0"/>
        <v>34</v>
      </c>
      <c r="I20" s="20">
        <f t="shared" si="1"/>
        <v>0.80952380952380953</v>
      </c>
      <c r="J20" s="20" t="str">
        <f t="shared" si="2"/>
        <v>B</v>
      </c>
      <c r="K20" s="17"/>
      <c r="L20" s="8"/>
      <c r="M20" s="8"/>
    </row>
    <row r="21" spans="1:13" x14ac:dyDescent="0.25">
      <c r="A21" s="8">
        <v>15</v>
      </c>
      <c r="B21" s="19" t="s">
        <v>33</v>
      </c>
      <c r="C21" s="19" t="s">
        <v>34</v>
      </c>
      <c r="D21" s="19">
        <v>2</v>
      </c>
      <c r="E21" s="19">
        <v>12</v>
      </c>
      <c r="F21" s="19">
        <v>1</v>
      </c>
      <c r="G21" s="19">
        <v>4</v>
      </c>
      <c r="H21" s="19">
        <f t="shared" si="0"/>
        <v>19</v>
      </c>
      <c r="I21" s="20">
        <f t="shared" si="1"/>
        <v>0.45238095238095238</v>
      </c>
      <c r="J21" s="20" t="str">
        <f t="shared" si="2"/>
        <v>E</v>
      </c>
      <c r="K21" s="17"/>
      <c r="L21" s="7"/>
      <c r="M21" s="7"/>
    </row>
    <row r="22" spans="1:13" x14ac:dyDescent="0.25">
      <c r="A22" s="8">
        <v>16</v>
      </c>
      <c r="B22" s="19" t="s">
        <v>35</v>
      </c>
      <c r="C22" s="19" t="s">
        <v>36</v>
      </c>
      <c r="D22" s="19">
        <v>2</v>
      </c>
      <c r="E22" s="19">
        <v>20</v>
      </c>
      <c r="F22" s="19">
        <v>4</v>
      </c>
      <c r="G22" s="19">
        <v>12</v>
      </c>
      <c r="H22" s="19">
        <f t="shared" si="0"/>
        <v>38</v>
      </c>
      <c r="I22" s="20">
        <f t="shared" si="1"/>
        <v>0.90476190476190477</v>
      </c>
      <c r="J22" s="20" t="str">
        <f t="shared" si="2"/>
        <v>A</v>
      </c>
      <c r="K22" s="17"/>
      <c r="L22" s="8"/>
      <c r="M22" s="8"/>
    </row>
    <row r="23" spans="1:13" x14ac:dyDescent="0.25">
      <c r="A23" s="8">
        <v>17</v>
      </c>
      <c r="B23" s="18" t="s">
        <v>37</v>
      </c>
      <c r="C23" s="18" t="s">
        <v>38</v>
      </c>
      <c r="D23" s="18">
        <v>2</v>
      </c>
      <c r="E23" s="18">
        <v>20</v>
      </c>
      <c r="F23" s="18">
        <v>4</v>
      </c>
      <c r="G23" s="18">
        <v>12</v>
      </c>
      <c r="H23" s="18">
        <f t="shared" si="0"/>
        <v>38</v>
      </c>
      <c r="I23" s="10">
        <f t="shared" si="1"/>
        <v>0.90476190476190477</v>
      </c>
      <c r="J23" s="10" t="str">
        <f t="shared" si="2"/>
        <v>A</v>
      </c>
      <c r="K23" s="17"/>
      <c r="L23" s="8"/>
      <c r="M23" s="8"/>
    </row>
    <row r="24" spans="1:13" x14ac:dyDescent="0.25">
      <c r="A24" s="8">
        <v>18</v>
      </c>
      <c r="B24" s="19" t="s">
        <v>39</v>
      </c>
      <c r="C24" s="19" t="s">
        <v>40</v>
      </c>
      <c r="D24" s="19">
        <v>2</v>
      </c>
      <c r="E24" s="19">
        <v>20</v>
      </c>
      <c r="F24" s="19">
        <v>4</v>
      </c>
      <c r="G24" s="19">
        <v>12</v>
      </c>
      <c r="H24" s="19">
        <f t="shared" si="0"/>
        <v>38</v>
      </c>
      <c r="I24" s="20">
        <f t="shared" si="1"/>
        <v>0.90476190476190477</v>
      </c>
      <c r="J24" s="20" t="str">
        <f t="shared" si="2"/>
        <v>A</v>
      </c>
      <c r="K24" s="17"/>
      <c r="L24" s="8"/>
      <c r="M24" s="8"/>
    </row>
    <row r="25" spans="1:13" x14ac:dyDescent="0.25">
      <c r="A25" s="8">
        <v>19</v>
      </c>
      <c r="B25" s="18" t="s">
        <v>41</v>
      </c>
      <c r="C25" s="18" t="s">
        <v>42</v>
      </c>
      <c r="D25" s="18">
        <v>2</v>
      </c>
      <c r="E25" s="18">
        <v>12</v>
      </c>
      <c r="F25" s="18">
        <v>2</v>
      </c>
      <c r="G25" s="18">
        <v>10</v>
      </c>
      <c r="H25" s="18">
        <f t="shared" si="0"/>
        <v>26</v>
      </c>
      <c r="I25" s="10">
        <f t="shared" si="1"/>
        <v>0.61904761904761907</v>
      </c>
      <c r="J25" s="10" t="str">
        <f t="shared" si="2"/>
        <v>D+</v>
      </c>
      <c r="K25" s="17"/>
      <c r="L25" s="8"/>
      <c r="M25" s="8"/>
    </row>
    <row r="26" spans="1:13" x14ac:dyDescent="0.25">
      <c r="A26" s="8">
        <v>20</v>
      </c>
      <c r="B26" s="18" t="s">
        <v>43</v>
      </c>
      <c r="C26" s="18" t="s">
        <v>44</v>
      </c>
      <c r="D26" s="18">
        <v>1</v>
      </c>
      <c r="E26" s="18">
        <v>18</v>
      </c>
      <c r="F26" s="18">
        <v>3</v>
      </c>
      <c r="G26" s="18">
        <v>8</v>
      </c>
      <c r="H26" s="18">
        <f t="shared" si="0"/>
        <v>30</v>
      </c>
      <c r="I26" s="10">
        <f t="shared" si="1"/>
        <v>0.7142857142857143</v>
      </c>
      <c r="J26" s="10" t="str">
        <f t="shared" si="2"/>
        <v>C+</v>
      </c>
      <c r="K26" s="17"/>
      <c r="L26" s="8"/>
      <c r="M26" s="8"/>
    </row>
    <row r="27" spans="1:13" x14ac:dyDescent="0.25">
      <c r="A27" s="8">
        <v>21</v>
      </c>
      <c r="B27" s="19" t="s">
        <v>45</v>
      </c>
      <c r="C27" s="19" t="s">
        <v>46</v>
      </c>
      <c r="D27" s="19">
        <v>0</v>
      </c>
      <c r="E27" s="19">
        <v>12</v>
      </c>
      <c r="F27" s="19">
        <v>2</v>
      </c>
      <c r="G27" s="19">
        <v>5</v>
      </c>
      <c r="H27" s="19">
        <f t="shared" si="0"/>
        <v>19</v>
      </c>
      <c r="I27" s="20">
        <f t="shared" si="1"/>
        <v>0.45238095238095238</v>
      </c>
      <c r="J27" s="20" t="str">
        <f t="shared" si="2"/>
        <v>E</v>
      </c>
      <c r="K27" s="17"/>
      <c r="L27" s="8"/>
      <c r="M27" s="8"/>
    </row>
    <row r="28" spans="1:13" x14ac:dyDescent="0.25">
      <c r="A28" s="8">
        <v>22</v>
      </c>
      <c r="B28" s="18" t="s">
        <v>47</v>
      </c>
      <c r="C28" s="18" t="s">
        <v>48</v>
      </c>
      <c r="D28" s="18">
        <v>2</v>
      </c>
      <c r="E28" s="18">
        <v>20</v>
      </c>
      <c r="F28" s="18">
        <v>4</v>
      </c>
      <c r="G28" s="18">
        <v>12</v>
      </c>
      <c r="H28" s="18">
        <f t="shared" si="0"/>
        <v>38</v>
      </c>
      <c r="I28" s="10">
        <f t="shared" si="1"/>
        <v>0.90476190476190477</v>
      </c>
      <c r="J28" s="10" t="str">
        <f t="shared" si="2"/>
        <v>A</v>
      </c>
      <c r="K28" s="17"/>
    </row>
    <row r="29" spans="1:13" s="2" customFormat="1" x14ac:dyDescent="0.25">
      <c r="A29" s="8">
        <v>23</v>
      </c>
      <c r="B29" s="19" t="s">
        <v>49</v>
      </c>
      <c r="C29" s="19" t="s">
        <v>50</v>
      </c>
      <c r="D29" s="19">
        <v>2</v>
      </c>
      <c r="E29" s="19">
        <v>20</v>
      </c>
      <c r="F29" s="19">
        <v>4</v>
      </c>
      <c r="G29" s="19">
        <v>9</v>
      </c>
      <c r="H29" s="19">
        <f t="shared" si="0"/>
        <v>35</v>
      </c>
      <c r="I29" s="20">
        <f t="shared" si="1"/>
        <v>0.83333333333333337</v>
      </c>
      <c r="J29" s="20" t="str">
        <f t="shared" si="2"/>
        <v>B+</v>
      </c>
      <c r="K29" s="17"/>
      <c r="L29" s="16"/>
      <c r="M29" s="16"/>
    </row>
    <row r="30" spans="1:13" x14ac:dyDescent="0.25">
      <c r="A30" s="8">
        <v>24</v>
      </c>
      <c r="B30" s="19" t="s">
        <v>51</v>
      </c>
      <c r="C30" s="19" t="s">
        <v>52</v>
      </c>
      <c r="D30" s="19">
        <v>2</v>
      </c>
      <c r="E30" s="19">
        <v>24</v>
      </c>
      <c r="F30" s="19">
        <v>4</v>
      </c>
      <c r="G30" s="19">
        <v>12</v>
      </c>
      <c r="H30" s="19">
        <f t="shared" si="0"/>
        <v>42</v>
      </c>
      <c r="I30" s="20">
        <f t="shared" si="1"/>
        <v>1</v>
      </c>
      <c r="J30" s="20" t="str">
        <f t="shared" si="2"/>
        <v>A+</v>
      </c>
      <c r="K30" s="17"/>
    </row>
    <row r="31" spans="1:13" s="2" customFormat="1" x14ac:dyDescent="0.25">
      <c r="A31" s="8">
        <v>25</v>
      </c>
      <c r="B31" s="18" t="s">
        <v>53</v>
      </c>
      <c r="C31" s="18" t="s">
        <v>54</v>
      </c>
      <c r="D31" s="18">
        <v>2</v>
      </c>
      <c r="E31" s="18">
        <v>12</v>
      </c>
      <c r="F31" s="18">
        <v>3</v>
      </c>
      <c r="G31" s="18">
        <v>12</v>
      </c>
      <c r="H31" s="18">
        <f t="shared" si="0"/>
        <v>29</v>
      </c>
      <c r="I31" s="10">
        <f t="shared" si="1"/>
        <v>0.69047619047619047</v>
      </c>
      <c r="J31" s="10" t="str">
        <f t="shared" si="2"/>
        <v>C</v>
      </c>
      <c r="K31" s="17"/>
      <c r="L31" s="16"/>
      <c r="M31" s="16"/>
    </row>
    <row r="33" spans="2:10" x14ac:dyDescent="0.25">
      <c r="B33" s="47" t="s">
        <v>61</v>
      </c>
      <c r="C33" s="47"/>
      <c r="D33" s="21">
        <f t="shared" ref="D33:I33" si="3">AVERAGE(D7:D32)</f>
        <v>1.64</v>
      </c>
      <c r="E33" s="21">
        <f t="shared" si="3"/>
        <v>16.96</v>
      </c>
      <c r="F33" s="21">
        <f t="shared" si="3"/>
        <v>2.96</v>
      </c>
      <c r="G33" s="21">
        <f t="shared" si="3"/>
        <v>9.1199999999999992</v>
      </c>
      <c r="H33" s="22">
        <f t="shared" si="3"/>
        <v>30.68</v>
      </c>
      <c r="I33" s="17">
        <f t="shared" si="3"/>
        <v>0.7304761904761905</v>
      </c>
      <c r="J33" s="17" t="s">
        <v>21</v>
      </c>
    </row>
  </sheetData>
  <sortState ref="B7:J33">
    <sortCondition ref="C7:C33"/>
  </sortState>
  <mergeCells count="6">
    <mergeCell ref="A1:J1"/>
    <mergeCell ref="D3:I3"/>
    <mergeCell ref="D4:I4"/>
    <mergeCell ref="B6:C6"/>
    <mergeCell ref="B33:C33"/>
    <mergeCell ref="A2:J2"/>
  </mergeCell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33"/>
  <sheetViews>
    <sheetView topLeftCell="A4" workbookViewId="0">
      <selection activeCell="A4" sqref="A4:I4"/>
    </sheetView>
  </sheetViews>
  <sheetFormatPr defaultRowHeight="15" x14ac:dyDescent="0.25"/>
  <cols>
    <col min="1" max="1" width="3" style="7" bestFit="1" customWidth="1"/>
    <col min="2" max="2" width="9" style="7" bestFit="1" customWidth="1"/>
    <col min="3" max="3" width="10.5703125" style="7" bestFit="1" customWidth="1"/>
    <col min="4" max="4" width="10" style="7" bestFit="1" customWidth="1"/>
    <col min="5" max="5" width="13.5703125" style="7" bestFit="1" customWidth="1"/>
    <col min="6" max="6" width="16" style="7" bestFit="1" customWidth="1"/>
    <col min="7" max="7" width="5.7109375" style="8" bestFit="1" customWidth="1"/>
    <col min="8" max="8" width="4.28515625" style="8" bestFit="1" customWidth="1"/>
    <col min="9" max="9" width="5.7109375" style="7" bestFit="1" customWidth="1"/>
    <col min="10" max="11" width="9.140625" style="6"/>
    <col min="12" max="12" width="5.5703125" style="6" bestFit="1" customWidth="1"/>
  </cols>
  <sheetData>
    <row r="1" spans="1:12" x14ac:dyDescent="0.25">
      <c r="A1" s="47" t="s">
        <v>0</v>
      </c>
      <c r="B1" s="47"/>
      <c r="C1" s="47"/>
      <c r="D1" s="47"/>
      <c r="E1" s="47"/>
      <c r="F1" s="47"/>
      <c r="G1" s="47"/>
      <c r="H1" s="47"/>
      <c r="I1" s="47"/>
    </row>
    <row r="2" spans="1:12" x14ac:dyDescent="0.25">
      <c r="A2" s="48" t="s">
        <v>70</v>
      </c>
      <c r="B2" s="48"/>
      <c r="C2" s="48"/>
      <c r="D2" s="48"/>
      <c r="E2" s="48"/>
      <c r="F2" s="48"/>
      <c r="G2" s="48"/>
      <c r="H2" s="48"/>
      <c r="I2" s="48"/>
      <c r="J2" s="16"/>
      <c r="K2" s="16"/>
      <c r="L2" s="16"/>
    </row>
    <row r="3" spans="1:12" x14ac:dyDescent="0.25">
      <c r="A3" s="48" t="s">
        <v>3</v>
      </c>
      <c r="B3" s="48"/>
      <c r="C3" s="48"/>
      <c r="D3" s="48"/>
      <c r="E3" s="48"/>
      <c r="F3" s="48"/>
      <c r="G3" s="48"/>
      <c r="H3" s="48"/>
      <c r="I3" s="48"/>
      <c r="J3" s="16"/>
      <c r="K3" s="16"/>
      <c r="L3" s="16"/>
    </row>
    <row r="4" spans="1:12" x14ac:dyDescent="0.25">
      <c r="A4" s="48" t="s">
        <v>71</v>
      </c>
      <c r="B4" s="48"/>
      <c r="C4" s="48"/>
      <c r="D4" s="48"/>
      <c r="E4" s="48"/>
      <c r="F4" s="48"/>
      <c r="G4" s="48"/>
      <c r="H4" s="48"/>
      <c r="I4" s="48"/>
      <c r="J4" s="16"/>
      <c r="K4" s="16"/>
      <c r="L4" s="16"/>
    </row>
    <row r="5" spans="1:12" x14ac:dyDescent="0.25">
      <c r="A5" s="8"/>
      <c r="B5" s="48" t="s">
        <v>1</v>
      </c>
      <c r="C5" s="48"/>
      <c r="D5" s="8" t="s">
        <v>5</v>
      </c>
      <c r="E5" s="8" t="s">
        <v>62</v>
      </c>
      <c r="F5" s="8" t="s">
        <v>64</v>
      </c>
      <c r="G5" s="8" t="s">
        <v>6</v>
      </c>
      <c r="H5" s="17" t="s">
        <v>7</v>
      </c>
      <c r="I5" s="8" t="s">
        <v>8</v>
      </c>
      <c r="J5" s="8"/>
      <c r="K5" s="16"/>
      <c r="L5" s="16"/>
    </row>
    <row r="6" spans="1:12" x14ac:dyDescent="0.25">
      <c r="A6" s="8"/>
      <c r="B6" s="8"/>
      <c r="C6" s="8"/>
      <c r="D6" s="8" t="s">
        <v>72</v>
      </c>
      <c r="E6" s="8" t="s">
        <v>73</v>
      </c>
      <c r="F6" s="8" t="s">
        <v>74</v>
      </c>
      <c r="G6" s="8" t="s">
        <v>75</v>
      </c>
      <c r="H6" s="17"/>
      <c r="I6" s="8"/>
      <c r="J6" s="8"/>
      <c r="K6" s="16"/>
      <c r="L6" s="16"/>
    </row>
    <row r="7" spans="1:12" x14ac:dyDescent="0.25">
      <c r="A7" s="8">
        <v>1</v>
      </c>
      <c r="B7" s="23" t="s">
        <v>9</v>
      </c>
      <c r="C7" s="23" t="s">
        <v>10</v>
      </c>
      <c r="D7" s="23">
        <v>1</v>
      </c>
      <c r="E7" s="23">
        <v>22</v>
      </c>
      <c r="F7" s="23">
        <v>21</v>
      </c>
      <c r="G7" s="23">
        <f t="shared" ref="G7:G31" si="0">SUM(D7:F7)</f>
        <v>44</v>
      </c>
      <c r="H7" s="24">
        <f>G7/50</f>
        <v>0.88</v>
      </c>
      <c r="I7" s="24" t="str">
        <f t="shared" ref="I7:I33" si="1">IF(H7&lt;0.4,"N",IF(H7&lt;0.46,"E",IF(H7&lt;0.52,"E+",IF(H7&lt;0.58,"D",IF(H7&lt;0.64,"D+",IF(H7&lt;0.7,"C",IF(H7&lt;0.76,"C+",IF(H7&lt;0.82,"B",IF(H7&lt;0.88,"B+",IF(H7&lt;0.94,"A","A+"))))))))))</f>
        <v>A</v>
      </c>
      <c r="J7" s="17"/>
      <c r="K7" s="18"/>
      <c r="L7" s="8" t="s">
        <v>11</v>
      </c>
    </row>
    <row r="8" spans="1:12" x14ac:dyDescent="0.25">
      <c r="A8" s="8">
        <v>2</v>
      </c>
      <c r="B8" s="18" t="s">
        <v>12</v>
      </c>
      <c r="C8" s="18" t="s">
        <v>13</v>
      </c>
      <c r="D8" s="18">
        <v>1</v>
      </c>
      <c r="E8" s="18">
        <v>16</v>
      </c>
      <c r="F8" s="18">
        <v>0</v>
      </c>
      <c r="G8" s="18">
        <f t="shared" si="0"/>
        <v>17</v>
      </c>
      <c r="H8" s="10">
        <f t="shared" ref="H8:H31" si="2">G8/50</f>
        <v>0.34</v>
      </c>
      <c r="I8" s="27" t="str">
        <f t="shared" si="1"/>
        <v>N</v>
      </c>
      <c r="J8" s="17"/>
      <c r="K8" s="23"/>
      <c r="L8" s="7" t="s">
        <v>14</v>
      </c>
    </row>
    <row r="9" spans="1:12" x14ac:dyDescent="0.25">
      <c r="A9" s="8">
        <v>3</v>
      </c>
      <c r="B9" s="18" t="s">
        <v>15</v>
      </c>
      <c r="C9" s="18" t="s">
        <v>16</v>
      </c>
      <c r="D9" s="18">
        <v>1</v>
      </c>
      <c r="E9" s="18">
        <v>20</v>
      </c>
      <c r="F9" s="18">
        <v>21</v>
      </c>
      <c r="G9" s="18">
        <f t="shared" si="0"/>
        <v>42</v>
      </c>
      <c r="H9" s="10">
        <f t="shared" si="2"/>
        <v>0.84</v>
      </c>
      <c r="I9" s="10" t="str">
        <f t="shared" si="1"/>
        <v>B+</v>
      </c>
      <c r="J9" s="17"/>
      <c r="K9" s="8"/>
      <c r="L9" s="8"/>
    </row>
    <row r="10" spans="1:12" x14ac:dyDescent="0.25">
      <c r="A10" s="8">
        <v>4</v>
      </c>
      <c r="B10" s="23" t="s">
        <v>17</v>
      </c>
      <c r="C10" s="23" t="s">
        <v>18</v>
      </c>
      <c r="D10" s="23">
        <v>1</v>
      </c>
      <c r="E10" s="23">
        <v>20</v>
      </c>
      <c r="F10" s="23">
        <v>5</v>
      </c>
      <c r="G10" s="23">
        <f t="shared" si="0"/>
        <v>26</v>
      </c>
      <c r="H10" s="24">
        <f t="shared" si="2"/>
        <v>0.52</v>
      </c>
      <c r="I10" s="24" t="str">
        <f t="shared" si="1"/>
        <v>D</v>
      </c>
      <c r="J10" s="17"/>
      <c r="K10" s="8"/>
      <c r="L10" s="8"/>
    </row>
    <row r="11" spans="1:12" x14ac:dyDescent="0.25">
      <c r="A11" s="8">
        <v>5</v>
      </c>
      <c r="B11" s="23" t="s">
        <v>55</v>
      </c>
      <c r="C11" s="23" t="s">
        <v>56</v>
      </c>
      <c r="D11" s="23">
        <v>1</v>
      </c>
      <c r="E11" s="23">
        <v>20</v>
      </c>
      <c r="F11" s="23">
        <v>22</v>
      </c>
      <c r="G11" s="23">
        <f t="shared" si="0"/>
        <v>43</v>
      </c>
      <c r="H11" s="24">
        <f t="shared" si="2"/>
        <v>0.86</v>
      </c>
      <c r="I11" s="24" t="str">
        <f t="shared" si="1"/>
        <v>B+</v>
      </c>
      <c r="J11" s="17"/>
      <c r="K11" s="8"/>
      <c r="L11" s="8"/>
    </row>
    <row r="12" spans="1:12" x14ac:dyDescent="0.25">
      <c r="A12" s="8">
        <v>6</v>
      </c>
      <c r="B12" s="18" t="s">
        <v>19</v>
      </c>
      <c r="C12" s="18" t="s">
        <v>20</v>
      </c>
      <c r="D12" s="18">
        <v>1</v>
      </c>
      <c r="E12" s="18">
        <v>18</v>
      </c>
      <c r="F12" s="18">
        <v>24</v>
      </c>
      <c r="G12" s="18">
        <f t="shared" si="0"/>
        <v>43</v>
      </c>
      <c r="H12" s="10">
        <f t="shared" si="2"/>
        <v>0.86</v>
      </c>
      <c r="I12" s="10" t="str">
        <f t="shared" si="1"/>
        <v>B+</v>
      </c>
      <c r="J12" s="17"/>
      <c r="K12" s="7"/>
      <c r="L12" s="7"/>
    </row>
    <row r="13" spans="1:12" x14ac:dyDescent="0.25">
      <c r="A13" s="8">
        <v>7</v>
      </c>
      <c r="B13" s="23" t="s">
        <v>22</v>
      </c>
      <c r="C13" s="23" t="s">
        <v>23</v>
      </c>
      <c r="D13" s="23">
        <v>1</v>
      </c>
      <c r="E13" s="23">
        <v>20</v>
      </c>
      <c r="F13" s="23">
        <v>21</v>
      </c>
      <c r="G13" s="23">
        <f t="shared" si="0"/>
        <v>42</v>
      </c>
      <c r="H13" s="24">
        <f t="shared" si="2"/>
        <v>0.84</v>
      </c>
      <c r="I13" s="24" t="str">
        <f t="shared" si="1"/>
        <v>B+</v>
      </c>
      <c r="J13" s="17"/>
      <c r="K13" s="7"/>
      <c r="L13" s="7"/>
    </row>
    <row r="14" spans="1:12" x14ac:dyDescent="0.25">
      <c r="A14" s="8">
        <v>8</v>
      </c>
      <c r="B14" s="23" t="s">
        <v>24</v>
      </c>
      <c r="C14" s="23" t="s">
        <v>25</v>
      </c>
      <c r="D14" s="23">
        <v>1</v>
      </c>
      <c r="E14" s="23">
        <v>18</v>
      </c>
      <c r="F14" s="23">
        <v>16</v>
      </c>
      <c r="G14" s="23">
        <f t="shared" si="0"/>
        <v>35</v>
      </c>
      <c r="H14" s="24">
        <f t="shared" si="2"/>
        <v>0.7</v>
      </c>
      <c r="I14" s="24" t="str">
        <f t="shared" si="1"/>
        <v>C+</v>
      </c>
      <c r="J14" s="17"/>
      <c r="K14" s="8"/>
      <c r="L14" s="8"/>
    </row>
    <row r="15" spans="1:12" x14ac:dyDescent="0.25">
      <c r="A15" s="8">
        <v>9</v>
      </c>
      <c r="B15" s="23" t="s">
        <v>26</v>
      </c>
      <c r="C15" s="23" t="s">
        <v>27</v>
      </c>
      <c r="D15" s="23">
        <v>1</v>
      </c>
      <c r="E15" s="23">
        <v>12</v>
      </c>
      <c r="F15" s="23">
        <v>13</v>
      </c>
      <c r="G15" s="23">
        <f t="shared" si="0"/>
        <v>26</v>
      </c>
      <c r="H15" s="24">
        <f t="shared" si="2"/>
        <v>0.52</v>
      </c>
      <c r="I15" s="24" t="str">
        <f t="shared" si="1"/>
        <v>D</v>
      </c>
      <c r="J15" s="17"/>
      <c r="K15" s="8"/>
      <c r="L15" s="8"/>
    </row>
    <row r="16" spans="1:12" x14ac:dyDescent="0.25">
      <c r="A16" s="8">
        <v>10</v>
      </c>
      <c r="B16" s="18" t="s">
        <v>57</v>
      </c>
      <c r="C16" s="18" t="s">
        <v>58</v>
      </c>
      <c r="D16" s="18">
        <v>1</v>
      </c>
      <c r="E16" s="18">
        <v>22</v>
      </c>
      <c r="F16" s="18">
        <v>11</v>
      </c>
      <c r="G16" s="18">
        <f t="shared" si="0"/>
        <v>34</v>
      </c>
      <c r="H16" s="10">
        <f t="shared" si="2"/>
        <v>0.68</v>
      </c>
      <c r="I16" s="10" t="str">
        <f t="shared" si="1"/>
        <v>C</v>
      </c>
      <c r="J16" s="17"/>
      <c r="K16" s="8"/>
      <c r="L16" s="8"/>
    </row>
    <row r="17" spans="1:12" x14ac:dyDescent="0.25">
      <c r="A17" s="8">
        <v>11</v>
      </c>
      <c r="B17" s="18" t="s">
        <v>28</v>
      </c>
      <c r="C17" s="18" t="s">
        <v>29</v>
      </c>
      <c r="D17" s="18">
        <v>0</v>
      </c>
      <c r="E17" s="18">
        <v>4</v>
      </c>
      <c r="F17" s="18">
        <v>2</v>
      </c>
      <c r="G17" s="18">
        <f t="shared" si="0"/>
        <v>6</v>
      </c>
      <c r="H17" s="10">
        <f t="shared" si="2"/>
        <v>0.12</v>
      </c>
      <c r="I17" s="32" t="str">
        <f t="shared" si="1"/>
        <v>N</v>
      </c>
      <c r="J17" s="17"/>
      <c r="K17" s="7"/>
      <c r="L17" s="7"/>
    </row>
    <row r="18" spans="1:12" x14ac:dyDescent="0.25">
      <c r="A18" s="8">
        <v>12</v>
      </c>
      <c r="B18" s="18" t="s">
        <v>28</v>
      </c>
      <c r="C18" s="18" t="s">
        <v>30</v>
      </c>
      <c r="D18" s="18">
        <v>1</v>
      </c>
      <c r="E18" s="18">
        <v>22</v>
      </c>
      <c r="F18" s="18">
        <v>16</v>
      </c>
      <c r="G18" s="18">
        <f t="shared" si="0"/>
        <v>39</v>
      </c>
      <c r="H18" s="10">
        <f t="shared" si="2"/>
        <v>0.78</v>
      </c>
      <c r="I18" s="10" t="str">
        <f t="shared" si="1"/>
        <v>B</v>
      </c>
      <c r="J18" s="17"/>
      <c r="K18" s="8"/>
      <c r="L18" s="8"/>
    </row>
    <row r="19" spans="1:12" x14ac:dyDescent="0.25">
      <c r="A19" s="8">
        <v>13</v>
      </c>
      <c r="B19" s="23" t="s">
        <v>59</v>
      </c>
      <c r="C19" s="23" t="s">
        <v>60</v>
      </c>
      <c r="D19" s="23">
        <v>0</v>
      </c>
      <c r="E19" s="23">
        <v>20</v>
      </c>
      <c r="F19" s="23">
        <v>24</v>
      </c>
      <c r="G19" s="23">
        <f t="shared" si="0"/>
        <v>44</v>
      </c>
      <c r="H19" s="24">
        <f t="shared" si="2"/>
        <v>0.88</v>
      </c>
      <c r="I19" s="24" t="str">
        <f t="shared" si="1"/>
        <v>A</v>
      </c>
      <c r="J19" s="17"/>
      <c r="K19" s="7"/>
      <c r="L19" s="7"/>
    </row>
    <row r="20" spans="1:12" x14ac:dyDescent="0.25">
      <c r="A20" s="8">
        <v>14</v>
      </c>
      <c r="B20" s="23" t="s">
        <v>31</v>
      </c>
      <c r="C20" s="23" t="s">
        <v>32</v>
      </c>
      <c r="D20" s="23">
        <v>1</v>
      </c>
      <c r="E20" s="23">
        <v>16</v>
      </c>
      <c r="F20" s="23">
        <v>13</v>
      </c>
      <c r="G20" s="23">
        <f t="shared" si="0"/>
        <v>30</v>
      </c>
      <c r="H20" s="24">
        <f t="shared" si="2"/>
        <v>0.6</v>
      </c>
      <c r="I20" s="24" t="str">
        <f t="shared" si="1"/>
        <v>D+</v>
      </c>
      <c r="J20" s="17"/>
      <c r="K20" s="8"/>
      <c r="L20" s="8"/>
    </row>
    <row r="21" spans="1:12" x14ac:dyDescent="0.25">
      <c r="A21" s="8">
        <v>15</v>
      </c>
      <c r="B21" s="23" t="s">
        <v>33</v>
      </c>
      <c r="C21" s="23" t="s">
        <v>34</v>
      </c>
      <c r="D21" s="23">
        <v>0</v>
      </c>
      <c r="E21" s="23">
        <v>20</v>
      </c>
      <c r="F21" s="23">
        <v>15</v>
      </c>
      <c r="G21" s="23">
        <f t="shared" si="0"/>
        <v>35</v>
      </c>
      <c r="H21" s="24">
        <f t="shared" si="2"/>
        <v>0.7</v>
      </c>
      <c r="I21" s="24" t="str">
        <f t="shared" si="1"/>
        <v>C+</v>
      </c>
      <c r="J21" s="17"/>
      <c r="K21" s="7"/>
      <c r="L21" s="7"/>
    </row>
    <row r="22" spans="1:12" x14ac:dyDescent="0.25">
      <c r="A22" s="8">
        <v>16</v>
      </c>
      <c r="B22" s="18" t="s">
        <v>35</v>
      </c>
      <c r="C22" s="18" t="s">
        <v>36</v>
      </c>
      <c r="D22" s="18">
        <v>1</v>
      </c>
      <c r="E22" s="18">
        <v>20</v>
      </c>
      <c r="F22" s="18">
        <v>23</v>
      </c>
      <c r="G22" s="18">
        <f t="shared" si="0"/>
        <v>44</v>
      </c>
      <c r="H22" s="10">
        <f t="shared" si="2"/>
        <v>0.88</v>
      </c>
      <c r="I22" s="10" t="str">
        <f t="shared" si="1"/>
        <v>A</v>
      </c>
      <c r="J22" s="17"/>
      <c r="K22" s="8"/>
      <c r="L22" s="8"/>
    </row>
    <row r="23" spans="1:12" x14ac:dyDescent="0.25">
      <c r="A23" s="8">
        <v>17</v>
      </c>
      <c r="B23" s="18" t="s">
        <v>37</v>
      </c>
      <c r="C23" s="18" t="s">
        <v>38</v>
      </c>
      <c r="D23" s="18">
        <v>1</v>
      </c>
      <c r="E23" s="18">
        <v>20</v>
      </c>
      <c r="F23" s="18">
        <v>24</v>
      </c>
      <c r="G23" s="18">
        <f t="shared" si="0"/>
        <v>45</v>
      </c>
      <c r="H23" s="10">
        <f t="shared" si="2"/>
        <v>0.9</v>
      </c>
      <c r="I23" s="10" t="str">
        <f t="shared" si="1"/>
        <v>A</v>
      </c>
      <c r="J23" s="17"/>
      <c r="K23" s="8"/>
      <c r="L23" s="8"/>
    </row>
    <row r="24" spans="1:12" x14ac:dyDescent="0.25">
      <c r="A24" s="8">
        <v>18</v>
      </c>
      <c r="B24" s="23" t="s">
        <v>39</v>
      </c>
      <c r="C24" s="23" t="s">
        <v>40</v>
      </c>
      <c r="D24" s="23">
        <v>1</v>
      </c>
      <c r="E24" s="23">
        <v>20</v>
      </c>
      <c r="F24" s="23">
        <v>26</v>
      </c>
      <c r="G24" s="23">
        <f t="shared" si="0"/>
        <v>47</v>
      </c>
      <c r="H24" s="24">
        <f t="shared" si="2"/>
        <v>0.94</v>
      </c>
      <c r="I24" s="24" t="str">
        <f t="shared" si="1"/>
        <v>A+</v>
      </c>
      <c r="J24" s="17"/>
      <c r="K24" s="8"/>
      <c r="L24" s="8"/>
    </row>
    <row r="25" spans="1:12" x14ac:dyDescent="0.25">
      <c r="A25" s="8">
        <v>19</v>
      </c>
      <c r="B25" s="18" t="s">
        <v>41</v>
      </c>
      <c r="C25" s="18" t="s">
        <v>42</v>
      </c>
      <c r="D25" s="18">
        <v>1</v>
      </c>
      <c r="E25" s="18">
        <v>20</v>
      </c>
      <c r="F25" s="18">
        <v>23</v>
      </c>
      <c r="G25" s="18">
        <f t="shared" si="0"/>
        <v>44</v>
      </c>
      <c r="H25" s="10">
        <f t="shared" si="2"/>
        <v>0.88</v>
      </c>
      <c r="I25" s="10" t="str">
        <f t="shared" si="1"/>
        <v>A</v>
      </c>
      <c r="J25" s="17"/>
      <c r="K25" s="8"/>
      <c r="L25" s="8"/>
    </row>
    <row r="26" spans="1:12" x14ac:dyDescent="0.25">
      <c r="A26" s="8">
        <v>20</v>
      </c>
      <c r="B26" s="18" t="s">
        <v>43</v>
      </c>
      <c r="C26" s="18" t="s">
        <v>44</v>
      </c>
      <c r="D26" s="18">
        <v>1</v>
      </c>
      <c r="E26" s="18">
        <v>20</v>
      </c>
      <c r="F26" s="18">
        <v>22</v>
      </c>
      <c r="G26" s="18">
        <f t="shared" si="0"/>
        <v>43</v>
      </c>
      <c r="H26" s="10">
        <f t="shared" si="2"/>
        <v>0.86</v>
      </c>
      <c r="I26" s="10" t="str">
        <f t="shared" si="1"/>
        <v>B+</v>
      </c>
      <c r="J26" s="17"/>
      <c r="K26" s="8"/>
      <c r="L26" s="8"/>
    </row>
    <row r="27" spans="1:12" x14ac:dyDescent="0.25">
      <c r="A27" s="8">
        <v>21</v>
      </c>
      <c r="B27" s="18" t="s">
        <v>45</v>
      </c>
      <c r="C27" s="18" t="s">
        <v>46</v>
      </c>
      <c r="D27" s="18">
        <v>1</v>
      </c>
      <c r="E27" s="18">
        <v>16</v>
      </c>
      <c r="F27" s="18">
        <v>17</v>
      </c>
      <c r="G27" s="18">
        <f t="shared" si="0"/>
        <v>34</v>
      </c>
      <c r="H27" s="10">
        <f t="shared" si="2"/>
        <v>0.68</v>
      </c>
      <c r="I27" s="10" t="str">
        <f t="shared" si="1"/>
        <v>C</v>
      </c>
      <c r="J27" s="17"/>
      <c r="K27" s="8"/>
      <c r="L27" s="8"/>
    </row>
    <row r="28" spans="1:12" x14ac:dyDescent="0.25">
      <c r="A28" s="8">
        <v>22</v>
      </c>
      <c r="B28" s="23" t="s">
        <v>47</v>
      </c>
      <c r="C28" s="23" t="s">
        <v>48</v>
      </c>
      <c r="D28" s="23">
        <v>1</v>
      </c>
      <c r="E28" s="23">
        <v>22</v>
      </c>
      <c r="F28" s="23">
        <v>24</v>
      </c>
      <c r="G28" s="23">
        <f t="shared" si="0"/>
        <v>47</v>
      </c>
      <c r="H28" s="24">
        <f t="shared" si="2"/>
        <v>0.94</v>
      </c>
      <c r="I28" s="24" t="str">
        <f t="shared" si="1"/>
        <v>A+</v>
      </c>
      <c r="J28" s="17"/>
    </row>
    <row r="29" spans="1:12" x14ac:dyDescent="0.25">
      <c r="A29" s="8">
        <v>23</v>
      </c>
      <c r="B29" s="18" t="s">
        <v>49</v>
      </c>
      <c r="C29" s="18" t="s">
        <v>50</v>
      </c>
      <c r="D29" s="18">
        <v>1</v>
      </c>
      <c r="E29" s="18">
        <v>20</v>
      </c>
      <c r="F29" s="18">
        <v>16</v>
      </c>
      <c r="G29" s="18">
        <f t="shared" si="0"/>
        <v>37</v>
      </c>
      <c r="H29" s="10">
        <f t="shared" si="2"/>
        <v>0.74</v>
      </c>
      <c r="I29" s="10" t="str">
        <f t="shared" si="1"/>
        <v>C+</v>
      </c>
      <c r="J29" s="17"/>
      <c r="K29" s="16"/>
      <c r="L29" s="16"/>
    </row>
    <row r="30" spans="1:12" x14ac:dyDescent="0.25">
      <c r="A30" s="8">
        <v>24</v>
      </c>
      <c r="B30" s="18" t="s">
        <v>51</v>
      </c>
      <c r="C30" s="18" t="s">
        <v>52</v>
      </c>
      <c r="D30" s="18">
        <v>1</v>
      </c>
      <c r="E30" s="18">
        <v>22</v>
      </c>
      <c r="F30" s="18">
        <v>21</v>
      </c>
      <c r="G30" s="18">
        <f t="shared" si="0"/>
        <v>44</v>
      </c>
      <c r="H30" s="10">
        <f t="shared" si="2"/>
        <v>0.88</v>
      </c>
      <c r="I30" s="10" t="str">
        <f t="shared" si="1"/>
        <v>A</v>
      </c>
      <c r="J30" s="17"/>
    </row>
    <row r="31" spans="1:12" x14ac:dyDescent="0.25">
      <c r="A31" s="8">
        <v>25</v>
      </c>
      <c r="B31" s="18" t="s">
        <v>53</v>
      </c>
      <c r="C31" s="18" t="s">
        <v>54</v>
      </c>
      <c r="D31" s="18">
        <v>1</v>
      </c>
      <c r="E31" s="18">
        <v>22</v>
      </c>
      <c r="F31" s="18">
        <v>15</v>
      </c>
      <c r="G31" s="18">
        <f t="shared" si="0"/>
        <v>38</v>
      </c>
      <c r="H31" s="10">
        <f t="shared" si="2"/>
        <v>0.76</v>
      </c>
      <c r="I31" s="10" t="str">
        <f t="shared" si="1"/>
        <v>B</v>
      </c>
      <c r="J31" s="17"/>
      <c r="K31" s="16"/>
      <c r="L31" s="16"/>
    </row>
    <row r="33" spans="2:9" x14ac:dyDescent="0.25">
      <c r="B33" s="47" t="s">
        <v>61</v>
      </c>
      <c r="C33" s="47"/>
      <c r="D33" s="21">
        <f>AVERAGE(D7:D32)</f>
        <v>0.88</v>
      </c>
      <c r="E33" s="21">
        <f>AVERAGE(E7:E32)</f>
        <v>18.88</v>
      </c>
      <c r="F33" s="21">
        <f>AVERAGE(F7:F32)</f>
        <v>17.399999999999999</v>
      </c>
      <c r="G33" s="22">
        <f>AVERAGE(G7:G32)</f>
        <v>37.159999999999997</v>
      </c>
      <c r="H33" s="17">
        <f>AVERAGE(H7:H32)</f>
        <v>0.74319999999999997</v>
      </c>
      <c r="I33" s="17" t="str">
        <f t="shared" si="1"/>
        <v>C+</v>
      </c>
    </row>
  </sheetData>
  <mergeCells count="6">
    <mergeCell ref="B5:C5"/>
    <mergeCell ref="B33:C33"/>
    <mergeCell ref="A2:I2"/>
    <mergeCell ref="A1:I1"/>
    <mergeCell ref="A3:I3"/>
    <mergeCell ref="A4:I4"/>
  </mergeCells>
  <pageMargins left="0.7" right="0.7" top="0.75" bottom="0.75" header="0.3" footer="0.3"/>
  <pageSetup paperSize="9" orientation="portrait" horizontalDpi="300" verticalDpi="300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N33"/>
  <sheetViews>
    <sheetView workbookViewId="0">
      <selection activeCell="A3" sqref="A3:M3"/>
    </sheetView>
  </sheetViews>
  <sheetFormatPr defaultRowHeight="15" x14ac:dyDescent="0.25"/>
  <cols>
    <col min="1" max="1" width="3" style="7" bestFit="1" customWidth="1"/>
    <col min="2" max="2" width="9" style="7" bestFit="1" customWidth="1"/>
    <col min="3" max="3" width="10.5703125" style="7" bestFit="1" customWidth="1"/>
    <col min="4" max="4" width="10.7109375" style="8" bestFit="1" customWidth="1"/>
    <col min="5" max="5" width="5.28515625" style="8" bestFit="1" customWidth="1"/>
    <col min="6" max="6" width="5.7109375" style="7" bestFit="1" customWidth="1"/>
    <col min="7" max="7" width="10" style="7" bestFit="1" customWidth="1"/>
    <col min="8" max="8" width="13.5703125" style="7" bestFit="1" customWidth="1"/>
    <col min="9" max="9" width="11.28515625" style="7" bestFit="1" customWidth="1"/>
    <col min="10" max="10" width="16" style="7" bestFit="1" customWidth="1"/>
    <col min="11" max="11" width="5.7109375" style="8" bestFit="1" customWidth="1"/>
    <col min="12" max="12" width="4.28515625" style="8" bestFit="1" customWidth="1"/>
    <col min="13" max="13" width="5.7109375" style="7" bestFit="1" customWidth="1"/>
    <col min="14" max="14" width="9.140625" style="1"/>
  </cols>
  <sheetData>
    <row r="1" spans="1:14" x14ac:dyDescent="0.25">
      <c r="A1" s="47" t="s">
        <v>0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</row>
    <row r="2" spans="1:14" x14ac:dyDescent="0.25">
      <c r="A2" s="48" t="s">
        <v>78</v>
      </c>
      <c r="B2" s="48"/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  <c r="N2" s="2"/>
    </row>
    <row r="3" spans="1:14" x14ac:dyDescent="0.25">
      <c r="A3" s="48"/>
      <c r="B3" s="48"/>
      <c r="C3" s="48"/>
      <c r="D3" s="48"/>
      <c r="E3" s="48"/>
      <c r="F3" s="48"/>
      <c r="G3" s="48"/>
      <c r="H3" s="48"/>
      <c r="I3" s="48"/>
      <c r="J3" s="48"/>
      <c r="K3" s="48"/>
      <c r="L3" s="48"/>
      <c r="M3" s="48"/>
      <c r="N3" s="2"/>
    </row>
    <row r="4" spans="1:14" x14ac:dyDescent="0.25">
      <c r="A4" s="48" t="s">
        <v>71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2"/>
    </row>
    <row r="5" spans="1:14" x14ac:dyDescent="0.25">
      <c r="A5" s="8"/>
      <c r="B5" s="48" t="s">
        <v>1</v>
      </c>
      <c r="C5" s="48"/>
      <c r="D5" s="8" t="s">
        <v>102</v>
      </c>
      <c r="E5" s="17" t="s">
        <v>7</v>
      </c>
      <c r="F5" s="8" t="s">
        <v>8</v>
      </c>
      <c r="G5" s="8" t="s">
        <v>5</v>
      </c>
      <c r="H5" s="8" t="s">
        <v>62</v>
      </c>
      <c r="I5" s="8" t="s">
        <v>63</v>
      </c>
      <c r="J5" s="8" t="s">
        <v>64</v>
      </c>
      <c r="K5" s="8" t="s">
        <v>6</v>
      </c>
      <c r="L5" s="17" t="s">
        <v>7</v>
      </c>
      <c r="M5" s="8" t="s">
        <v>8</v>
      </c>
      <c r="N5" s="5"/>
    </row>
    <row r="6" spans="1:14" x14ac:dyDescent="0.25">
      <c r="A6" s="8"/>
      <c r="B6" s="8"/>
      <c r="C6" s="8"/>
      <c r="D6" s="8" t="s">
        <v>103</v>
      </c>
      <c r="E6" s="17"/>
      <c r="F6" s="8"/>
      <c r="G6" s="8" t="s">
        <v>72</v>
      </c>
      <c r="H6" s="8" t="s">
        <v>66</v>
      </c>
      <c r="I6" s="8" t="s">
        <v>104</v>
      </c>
      <c r="J6" s="8" t="s">
        <v>105</v>
      </c>
      <c r="K6" s="8" t="s">
        <v>75</v>
      </c>
      <c r="L6" s="17"/>
      <c r="M6" s="8"/>
      <c r="N6" s="5"/>
    </row>
    <row r="7" spans="1:14" x14ac:dyDescent="0.25">
      <c r="A7" s="8">
        <v>1</v>
      </c>
      <c r="B7" s="8" t="s">
        <v>9</v>
      </c>
      <c r="C7" s="8" t="s">
        <v>10</v>
      </c>
      <c r="D7" s="8">
        <v>16</v>
      </c>
      <c r="E7" s="17">
        <f>D7/20</f>
        <v>0.8</v>
      </c>
      <c r="F7" s="17" t="str">
        <f t="shared" ref="F7:F33" si="0">IF(E7&lt;0.4,"N",IF(E7&lt;0.46,"E",IF(E7&lt;0.52,"E+",IF(E7&lt;0.58,"D",IF(E7&lt;0.64,"D+",IF(E7&lt;0.7,"C",IF(E7&lt;0.76,"C+",IF(E7&lt;0.82,"B",IF(E7&lt;0.88,"B+",IF(E7&lt;0.94,"A","A+"))))))))))</f>
        <v>B</v>
      </c>
      <c r="G7" s="8">
        <v>1</v>
      </c>
      <c r="H7" s="8">
        <v>14</v>
      </c>
      <c r="I7" s="8">
        <v>12</v>
      </c>
      <c r="J7" s="8">
        <v>3</v>
      </c>
      <c r="K7" s="8">
        <f>SUM(G7:J7)</f>
        <v>30</v>
      </c>
      <c r="L7" s="17">
        <f>K7/50</f>
        <v>0.6</v>
      </c>
      <c r="M7" s="17" t="str">
        <f t="shared" ref="M7:M33" si="1">IF(L7&lt;0.4,"N",IF(L7&lt;0.46,"E",IF(L7&lt;0.52,"E+",IF(L7&lt;0.58,"D",IF(L7&lt;0.64,"D+",IF(L7&lt;0.7,"C",IF(L7&lt;0.76,"C+",IF(L7&lt;0.82,"B",IF(L7&lt;0.88,"B+",IF(L7&lt;0.94,"A","A+"))))))))))</f>
        <v>D+</v>
      </c>
      <c r="N7" s="3"/>
    </row>
    <row r="8" spans="1:14" x14ac:dyDescent="0.25">
      <c r="A8" s="8">
        <v>2</v>
      </c>
      <c r="B8" s="8" t="s">
        <v>12</v>
      </c>
      <c r="C8" s="8" t="s">
        <v>13</v>
      </c>
      <c r="D8" s="28">
        <v>8</v>
      </c>
      <c r="E8" s="17">
        <f t="shared" ref="E8:E31" si="2">D8/20</f>
        <v>0.4</v>
      </c>
      <c r="F8" s="17" t="str">
        <f t="shared" si="0"/>
        <v>E</v>
      </c>
      <c r="G8" s="8">
        <v>0</v>
      </c>
      <c r="H8" s="8">
        <v>8</v>
      </c>
      <c r="I8" s="8">
        <v>0</v>
      </c>
      <c r="J8" s="8">
        <v>3</v>
      </c>
      <c r="K8" s="38">
        <f t="shared" ref="K8:K31" si="3">SUM(G8:J8)</f>
        <v>11</v>
      </c>
      <c r="L8" s="27">
        <f t="shared" ref="L8:L31" si="4">K8/50</f>
        <v>0.22</v>
      </c>
      <c r="M8" s="27" t="str">
        <f t="shared" si="1"/>
        <v>N</v>
      </c>
      <c r="N8" s="3"/>
    </row>
    <row r="9" spans="1:14" x14ac:dyDescent="0.25">
      <c r="A9" s="8">
        <v>3</v>
      </c>
      <c r="B9" s="8" t="s">
        <v>15</v>
      </c>
      <c r="C9" s="8" t="s">
        <v>16</v>
      </c>
      <c r="D9" s="8">
        <v>17</v>
      </c>
      <c r="E9" s="17">
        <f t="shared" si="2"/>
        <v>0.85</v>
      </c>
      <c r="F9" s="17" t="str">
        <f t="shared" si="0"/>
        <v>B+</v>
      </c>
      <c r="G9" s="8">
        <v>1</v>
      </c>
      <c r="H9" s="8">
        <v>12</v>
      </c>
      <c r="I9" s="8">
        <v>5</v>
      </c>
      <c r="J9" s="8">
        <v>5</v>
      </c>
      <c r="K9" s="8">
        <f t="shared" si="3"/>
        <v>23</v>
      </c>
      <c r="L9" s="17">
        <f t="shared" si="4"/>
        <v>0.46</v>
      </c>
      <c r="M9" s="17" t="str">
        <f t="shared" si="1"/>
        <v>E+</v>
      </c>
      <c r="N9" s="3"/>
    </row>
    <row r="10" spans="1:14" x14ac:dyDescent="0.25">
      <c r="A10" s="8">
        <v>4</v>
      </c>
      <c r="B10" s="8" t="s">
        <v>17</v>
      </c>
      <c r="C10" s="8" t="s">
        <v>18</v>
      </c>
      <c r="D10" s="15">
        <v>8</v>
      </c>
      <c r="E10" s="17">
        <f t="shared" si="2"/>
        <v>0.4</v>
      </c>
      <c r="F10" s="17" t="str">
        <f t="shared" si="0"/>
        <v>E</v>
      </c>
      <c r="G10" s="8">
        <v>0</v>
      </c>
      <c r="H10" s="8">
        <v>8</v>
      </c>
      <c r="I10" s="8">
        <v>3</v>
      </c>
      <c r="J10" s="8">
        <v>1</v>
      </c>
      <c r="K10" s="38">
        <f t="shared" si="3"/>
        <v>12</v>
      </c>
      <c r="L10" s="27">
        <f t="shared" si="4"/>
        <v>0.24</v>
      </c>
      <c r="M10" s="27" t="str">
        <f t="shared" si="1"/>
        <v>N</v>
      </c>
      <c r="N10" s="3"/>
    </row>
    <row r="11" spans="1:14" x14ac:dyDescent="0.25">
      <c r="A11" s="8">
        <v>5</v>
      </c>
      <c r="B11" s="8" t="s">
        <v>55</v>
      </c>
      <c r="C11" s="8" t="s">
        <v>56</v>
      </c>
      <c r="D11" s="8">
        <v>20</v>
      </c>
      <c r="E11" s="17">
        <f t="shared" si="2"/>
        <v>1</v>
      </c>
      <c r="F11" s="17" t="str">
        <f t="shared" si="0"/>
        <v>A+</v>
      </c>
      <c r="G11" s="8">
        <v>1</v>
      </c>
      <c r="H11" s="8">
        <v>16</v>
      </c>
      <c r="I11" s="8">
        <v>8</v>
      </c>
      <c r="J11" s="8">
        <v>5</v>
      </c>
      <c r="K11" s="8">
        <f t="shared" si="3"/>
        <v>30</v>
      </c>
      <c r="L11" s="17">
        <f t="shared" si="4"/>
        <v>0.6</v>
      </c>
      <c r="M11" s="17" t="str">
        <f t="shared" si="1"/>
        <v>D+</v>
      </c>
      <c r="N11" s="3"/>
    </row>
    <row r="12" spans="1:14" x14ac:dyDescent="0.25">
      <c r="A12" s="8">
        <v>6</v>
      </c>
      <c r="B12" s="8" t="s">
        <v>19</v>
      </c>
      <c r="C12" s="8" t="s">
        <v>20</v>
      </c>
      <c r="D12" s="8">
        <v>20</v>
      </c>
      <c r="E12" s="17">
        <f t="shared" si="2"/>
        <v>1</v>
      </c>
      <c r="F12" s="17" t="str">
        <f t="shared" si="0"/>
        <v>A+</v>
      </c>
      <c r="G12" s="8">
        <v>0</v>
      </c>
      <c r="H12" s="8">
        <v>12</v>
      </c>
      <c r="I12" s="8">
        <v>7</v>
      </c>
      <c r="J12" s="8">
        <v>3</v>
      </c>
      <c r="K12" s="8">
        <f t="shared" si="3"/>
        <v>22</v>
      </c>
      <c r="L12" s="17">
        <f t="shared" si="4"/>
        <v>0.44</v>
      </c>
      <c r="M12" s="17" t="str">
        <f t="shared" si="1"/>
        <v>E</v>
      </c>
      <c r="N12" s="3"/>
    </row>
    <row r="13" spans="1:14" x14ac:dyDescent="0.25">
      <c r="A13" s="8">
        <v>7</v>
      </c>
      <c r="B13" s="8" t="s">
        <v>22</v>
      </c>
      <c r="C13" s="8" t="s">
        <v>23</v>
      </c>
      <c r="D13" s="8">
        <v>14</v>
      </c>
      <c r="E13" s="17">
        <f t="shared" si="2"/>
        <v>0.7</v>
      </c>
      <c r="F13" s="17" t="str">
        <f t="shared" si="0"/>
        <v>C+</v>
      </c>
      <c r="G13" s="8">
        <v>1</v>
      </c>
      <c r="H13" s="8">
        <v>18</v>
      </c>
      <c r="I13" s="8">
        <v>12</v>
      </c>
      <c r="J13" s="8">
        <v>5</v>
      </c>
      <c r="K13" s="8">
        <f t="shared" si="3"/>
        <v>36</v>
      </c>
      <c r="L13" s="17">
        <f t="shared" si="4"/>
        <v>0.72</v>
      </c>
      <c r="M13" s="17" t="str">
        <f t="shared" si="1"/>
        <v>C+</v>
      </c>
      <c r="N13" s="3"/>
    </row>
    <row r="14" spans="1:14" x14ac:dyDescent="0.25">
      <c r="A14" s="8">
        <v>8</v>
      </c>
      <c r="B14" s="8" t="s">
        <v>24</v>
      </c>
      <c r="C14" s="8" t="s">
        <v>25</v>
      </c>
      <c r="D14" s="8">
        <v>8</v>
      </c>
      <c r="E14" s="17">
        <f t="shared" si="2"/>
        <v>0.4</v>
      </c>
      <c r="F14" s="17" t="str">
        <f t="shared" si="0"/>
        <v>E</v>
      </c>
      <c r="G14" s="8">
        <v>0</v>
      </c>
      <c r="H14" s="8">
        <v>8</v>
      </c>
      <c r="I14" s="8">
        <v>2</v>
      </c>
      <c r="J14" s="8">
        <v>1</v>
      </c>
      <c r="K14" s="18">
        <f t="shared" si="3"/>
        <v>11</v>
      </c>
      <c r="L14" s="10">
        <f t="shared" si="4"/>
        <v>0.22</v>
      </c>
      <c r="M14" s="10" t="str">
        <f t="shared" si="1"/>
        <v>N</v>
      </c>
      <c r="N14" s="3"/>
    </row>
    <row r="15" spans="1:14" x14ac:dyDescent="0.25">
      <c r="A15" s="8">
        <v>9</v>
      </c>
      <c r="B15" s="8" t="s">
        <v>26</v>
      </c>
      <c r="C15" s="8" t="s">
        <v>27</v>
      </c>
      <c r="D15" s="8">
        <v>16</v>
      </c>
      <c r="E15" s="17">
        <f t="shared" si="2"/>
        <v>0.8</v>
      </c>
      <c r="F15" s="17" t="str">
        <f t="shared" si="0"/>
        <v>B</v>
      </c>
      <c r="G15" s="8">
        <v>1</v>
      </c>
      <c r="H15" s="8">
        <v>10</v>
      </c>
      <c r="I15" s="8">
        <v>10</v>
      </c>
      <c r="J15" s="8">
        <v>2</v>
      </c>
      <c r="K15" s="8">
        <f t="shared" si="3"/>
        <v>23</v>
      </c>
      <c r="L15" s="17">
        <f t="shared" si="4"/>
        <v>0.46</v>
      </c>
      <c r="M15" s="17" t="str">
        <f t="shared" si="1"/>
        <v>E+</v>
      </c>
      <c r="N15" s="3"/>
    </row>
    <row r="16" spans="1:14" s="2" customFormat="1" x14ac:dyDescent="0.25">
      <c r="A16" s="8">
        <v>10</v>
      </c>
      <c r="B16" s="8" t="s">
        <v>57</v>
      </c>
      <c r="C16" s="8" t="s">
        <v>58</v>
      </c>
      <c r="D16" s="28">
        <v>8</v>
      </c>
      <c r="E16" s="17">
        <f t="shared" si="2"/>
        <v>0.4</v>
      </c>
      <c r="F16" s="17" t="str">
        <f t="shared" si="0"/>
        <v>E</v>
      </c>
      <c r="G16" s="8">
        <v>0</v>
      </c>
      <c r="H16" s="8">
        <v>14</v>
      </c>
      <c r="I16" s="8">
        <v>0</v>
      </c>
      <c r="J16" s="8">
        <v>4</v>
      </c>
      <c r="K16" s="38">
        <f t="shared" si="3"/>
        <v>18</v>
      </c>
      <c r="L16" s="27">
        <f t="shared" si="4"/>
        <v>0.36</v>
      </c>
      <c r="M16" s="27" t="str">
        <f t="shared" si="1"/>
        <v>N</v>
      </c>
      <c r="N16" s="3"/>
    </row>
    <row r="17" spans="1:14" s="2" customFormat="1" x14ac:dyDescent="0.25">
      <c r="A17" s="30">
        <v>11</v>
      </c>
      <c r="B17" s="30" t="s">
        <v>28</v>
      </c>
      <c r="C17" s="30" t="s">
        <v>29</v>
      </c>
      <c r="D17" s="30"/>
      <c r="E17" s="31">
        <f t="shared" si="2"/>
        <v>0</v>
      </c>
      <c r="F17" s="31" t="str">
        <f t="shared" si="0"/>
        <v>N</v>
      </c>
      <c r="G17" s="30"/>
      <c r="H17" s="30"/>
      <c r="I17" s="30"/>
      <c r="J17" s="30"/>
      <c r="K17" s="30">
        <f t="shared" si="3"/>
        <v>0</v>
      </c>
      <c r="L17" s="31">
        <f t="shared" si="4"/>
        <v>0</v>
      </c>
      <c r="M17" s="31" t="str">
        <f t="shared" si="1"/>
        <v>N</v>
      </c>
      <c r="N17" s="3"/>
    </row>
    <row r="18" spans="1:14" x14ac:dyDescent="0.25">
      <c r="A18" s="8">
        <v>12</v>
      </c>
      <c r="B18" s="8" t="s">
        <v>28</v>
      </c>
      <c r="C18" s="8" t="s">
        <v>30</v>
      </c>
      <c r="D18" s="8">
        <v>12</v>
      </c>
      <c r="E18" s="17">
        <f t="shared" si="2"/>
        <v>0.6</v>
      </c>
      <c r="F18" s="17" t="str">
        <f t="shared" si="0"/>
        <v>D+</v>
      </c>
      <c r="G18" s="8">
        <v>0</v>
      </c>
      <c r="H18" s="8">
        <v>16</v>
      </c>
      <c r="I18" s="8">
        <v>10</v>
      </c>
      <c r="J18" s="8">
        <v>7</v>
      </c>
      <c r="K18" s="8">
        <f t="shared" si="3"/>
        <v>33</v>
      </c>
      <c r="L18" s="17">
        <f t="shared" si="4"/>
        <v>0.66</v>
      </c>
      <c r="M18" s="17" t="str">
        <f t="shared" si="1"/>
        <v>C</v>
      </c>
      <c r="N18" s="3"/>
    </row>
    <row r="19" spans="1:14" s="2" customFormat="1" x14ac:dyDescent="0.25">
      <c r="A19" s="8">
        <v>13</v>
      </c>
      <c r="B19" s="8" t="s">
        <v>59</v>
      </c>
      <c r="C19" s="8" t="s">
        <v>60</v>
      </c>
      <c r="D19" s="8">
        <v>13</v>
      </c>
      <c r="E19" s="17">
        <f t="shared" si="2"/>
        <v>0.65</v>
      </c>
      <c r="F19" s="17" t="str">
        <f t="shared" si="0"/>
        <v>C</v>
      </c>
      <c r="G19" s="8">
        <v>1</v>
      </c>
      <c r="H19" s="8">
        <v>10</v>
      </c>
      <c r="I19" s="8">
        <v>2</v>
      </c>
      <c r="J19" s="8">
        <v>4</v>
      </c>
      <c r="K19" s="38">
        <f t="shared" si="3"/>
        <v>17</v>
      </c>
      <c r="L19" s="27">
        <f t="shared" si="4"/>
        <v>0.34</v>
      </c>
      <c r="M19" s="27" t="str">
        <f t="shared" si="1"/>
        <v>N</v>
      </c>
      <c r="N19" s="3"/>
    </row>
    <row r="20" spans="1:14" x14ac:dyDescent="0.25">
      <c r="A20" s="8">
        <v>14</v>
      </c>
      <c r="B20" s="8" t="s">
        <v>31</v>
      </c>
      <c r="C20" s="8" t="s">
        <v>32</v>
      </c>
      <c r="D20" s="8">
        <v>15</v>
      </c>
      <c r="E20" s="17">
        <f t="shared" si="2"/>
        <v>0.75</v>
      </c>
      <c r="F20" s="17" t="str">
        <f t="shared" si="0"/>
        <v>C+</v>
      </c>
      <c r="G20" s="8">
        <v>0</v>
      </c>
      <c r="H20" s="8">
        <v>8</v>
      </c>
      <c r="I20" s="8">
        <v>4</v>
      </c>
      <c r="J20" s="8">
        <v>5</v>
      </c>
      <c r="K20" s="38">
        <f t="shared" si="3"/>
        <v>17</v>
      </c>
      <c r="L20" s="27">
        <f t="shared" si="4"/>
        <v>0.34</v>
      </c>
      <c r="M20" s="27" t="str">
        <f t="shared" si="1"/>
        <v>N</v>
      </c>
      <c r="N20" s="3"/>
    </row>
    <row r="21" spans="1:14" x14ac:dyDescent="0.25">
      <c r="A21" s="8">
        <v>15</v>
      </c>
      <c r="B21" s="8" t="s">
        <v>33</v>
      </c>
      <c r="C21" s="8" t="s">
        <v>34</v>
      </c>
      <c r="D21" s="8">
        <v>14</v>
      </c>
      <c r="E21" s="17">
        <f t="shared" si="2"/>
        <v>0.7</v>
      </c>
      <c r="F21" s="17" t="str">
        <f t="shared" si="0"/>
        <v>C+</v>
      </c>
      <c r="G21" s="8">
        <v>0</v>
      </c>
      <c r="H21" s="8">
        <v>6</v>
      </c>
      <c r="I21" s="8">
        <v>2</v>
      </c>
      <c r="J21" s="8">
        <v>0</v>
      </c>
      <c r="K21" s="38">
        <f t="shared" si="3"/>
        <v>8</v>
      </c>
      <c r="L21" s="27">
        <f t="shared" si="4"/>
        <v>0.16</v>
      </c>
      <c r="M21" s="27" t="str">
        <f t="shared" si="1"/>
        <v>N</v>
      </c>
      <c r="N21" s="3"/>
    </row>
    <row r="22" spans="1:14" x14ac:dyDescent="0.25">
      <c r="A22" s="8">
        <v>16</v>
      </c>
      <c r="B22" s="8" t="s">
        <v>35</v>
      </c>
      <c r="C22" s="8" t="s">
        <v>36</v>
      </c>
      <c r="D22" s="8">
        <v>14</v>
      </c>
      <c r="E22" s="17">
        <f t="shared" si="2"/>
        <v>0.7</v>
      </c>
      <c r="F22" s="17" t="str">
        <f t="shared" si="0"/>
        <v>C+</v>
      </c>
      <c r="G22" s="8">
        <v>1</v>
      </c>
      <c r="H22" s="8">
        <v>12</v>
      </c>
      <c r="I22" s="8">
        <v>9</v>
      </c>
      <c r="J22" s="8">
        <v>3</v>
      </c>
      <c r="K22" s="8">
        <f t="shared" si="3"/>
        <v>25</v>
      </c>
      <c r="L22" s="17">
        <f t="shared" si="4"/>
        <v>0.5</v>
      </c>
      <c r="M22" s="17" t="str">
        <f t="shared" si="1"/>
        <v>E+</v>
      </c>
      <c r="N22" s="3"/>
    </row>
    <row r="23" spans="1:14" s="2" customFormat="1" x14ac:dyDescent="0.25">
      <c r="A23" s="8">
        <v>17</v>
      </c>
      <c r="B23" s="8" t="s">
        <v>37</v>
      </c>
      <c r="C23" s="8" t="s">
        <v>38</v>
      </c>
      <c r="D23" s="8">
        <v>17</v>
      </c>
      <c r="E23" s="17">
        <f t="shared" si="2"/>
        <v>0.85</v>
      </c>
      <c r="F23" s="17" t="str">
        <f t="shared" si="0"/>
        <v>B+</v>
      </c>
      <c r="G23" s="8">
        <v>0</v>
      </c>
      <c r="H23" s="8">
        <v>14</v>
      </c>
      <c r="I23" s="8">
        <v>2</v>
      </c>
      <c r="J23" s="8">
        <v>6</v>
      </c>
      <c r="K23" s="8">
        <f t="shared" si="3"/>
        <v>22</v>
      </c>
      <c r="L23" s="17">
        <f t="shared" si="4"/>
        <v>0.44</v>
      </c>
      <c r="M23" s="17" t="str">
        <f t="shared" si="1"/>
        <v>E</v>
      </c>
      <c r="N23" s="3"/>
    </row>
    <row r="24" spans="1:14" x14ac:dyDescent="0.25">
      <c r="A24" s="8">
        <v>18</v>
      </c>
      <c r="B24" s="8" t="s">
        <v>39</v>
      </c>
      <c r="C24" s="8" t="s">
        <v>40</v>
      </c>
      <c r="D24" s="8">
        <v>20</v>
      </c>
      <c r="E24" s="17">
        <f t="shared" si="2"/>
        <v>1</v>
      </c>
      <c r="F24" s="17" t="str">
        <f t="shared" si="0"/>
        <v>A+</v>
      </c>
      <c r="G24" s="8">
        <v>1</v>
      </c>
      <c r="H24" s="8">
        <v>22</v>
      </c>
      <c r="I24" s="8">
        <v>12</v>
      </c>
      <c r="J24" s="8">
        <v>6</v>
      </c>
      <c r="K24" s="8">
        <f t="shared" si="3"/>
        <v>41</v>
      </c>
      <c r="L24" s="17">
        <f t="shared" si="4"/>
        <v>0.82</v>
      </c>
      <c r="M24" s="17" t="str">
        <f t="shared" si="1"/>
        <v>B+</v>
      </c>
      <c r="N24" s="3"/>
    </row>
    <row r="25" spans="1:14" x14ac:dyDescent="0.25">
      <c r="A25" s="8">
        <v>19</v>
      </c>
      <c r="B25" s="8" t="s">
        <v>41</v>
      </c>
      <c r="C25" s="8" t="s">
        <v>42</v>
      </c>
      <c r="D25" s="8">
        <v>18</v>
      </c>
      <c r="E25" s="17">
        <f t="shared" si="2"/>
        <v>0.9</v>
      </c>
      <c r="F25" s="17" t="str">
        <f t="shared" si="0"/>
        <v>A</v>
      </c>
      <c r="G25" s="8">
        <v>1</v>
      </c>
      <c r="H25" s="8">
        <v>6</v>
      </c>
      <c r="I25" s="8">
        <v>6</v>
      </c>
      <c r="J25" s="8">
        <v>7</v>
      </c>
      <c r="K25" s="8">
        <f t="shared" si="3"/>
        <v>20</v>
      </c>
      <c r="L25" s="17">
        <f t="shared" si="4"/>
        <v>0.4</v>
      </c>
      <c r="M25" s="17" t="str">
        <f t="shared" si="1"/>
        <v>E</v>
      </c>
      <c r="N25" s="3"/>
    </row>
    <row r="26" spans="1:14" s="2" customFormat="1" x14ac:dyDescent="0.25">
      <c r="A26" s="8">
        <v>20</v>
      </c>
      <c r="B26" s="8" t="s">
        <v>43</v>
      </c>
      <c r="C26" s="8" t="s">
        <v>44</v>
      </c>
      <c r="D26" s="8">
        <v>16</v>
      </c>
      <c r="E26" s="17">
        <f t="shared" si="2"/>
        <v>0.8</v>
      </c>
      <c r="F26" s="17" t="str">
        <f t="shared" si="0"/>
        <v>B</v>
      </c>
      <c r="G26" s="8">
        <v>1</v>
      </c>
      <c r="H26" s="8">
        <v>20</v>
      </c>
      <c r="I26" s="8">
        <v>7</v>
      </c>
      <c r="J26" s="8">
        <v>4</v>
      </c>
      <c r="K26" s="8">
        <f t="shared" si="3"/>
        <v>32</v>
      </c>
      <c r="L26" s="17">
        <f t="shared" si="4"/>
        <v>0.64</v>
      </c>
      <c r="M26" s="17" t="str">
        <f t="shared" si="1"/>
        <v>C</v>
      </c>
      <c r="N26" s="3"/>
    </row>
    <row r="27" spans="1:14" x14ac:dyDescent="0.25">
      <c r="A27" s="8">
        <v>21</v>
      </c>
      <c r="B27" s="8" t="s">
        <v>45</v>
      </c>
      <c r="C27" s="8" t="s">
        <v>46</v>
      </c>
      <c r="D27" s="8">
        <v>8</v>
      </c>
      <c r="E27" s="17">
        <f t="shared" si="2"/>
        <v>0.4</v>
      </c>
      <c r="F27" s="17" t="str">
        <f t="shared" si="0"/>
        <v>E</v>
      </c>
      <c r="G27" s="8">
        <v>1</v>
      </c>
      <c r="H27" s="8">
        <v>16</v>
      </c>
      <c r="I27" s="8">
        <v>3</v>
      </c>
      <c r="J27" s="8">
        <v>5</v>
      </c>
      <c r="K27" s="8">
        <f t="shared" si="3"/>
        <v>25</v>
      </c>
      <c r="L27" s="17">
        <f t="shared" si="4"/>
        <v>0.5</v>
      </c>
      <c r="M27" s="17" t="str">
        <f t="shared" si="1"/>
        <v>E+</v>
      </c>
      <c r="N27" s="3"/>
    </row>
    <row r="28" spans="1:14" x14ac:dyDescent="0.25">
      <c r="A28" s="8">
        <v>22</v>
      </c>
      <c r="B28" s="8" t="s">
        <v>47</v>
      </c>
      <c r="C28" s="8" t="s">
        <v>48</v>
      </c>
      <c r="D28" s="8">
        <v>18</v>
      </c>
      <c r="E28" s="17">
        <f t="shared" si="2"/>
        <v>0.9</v>
      </c>
      <c r="F28" s="17" t="str">
        <f t="shared" si="0"/>
        <v>A</v>
      </c>
      <c r="G28" s="8">
        <v>1</v>
      </c>
      <c r="H28" s="8">
        <v>22</v>
      </c>
      <c r="I28" s="8">
        <v>12</v>
      </c>
      <c r="J28" s="8">
        <v>8</v>
      </c>
      <c r="K28" s="8">
        <f t="shared" si="3"/>
        <v>43</v>
      </c>
      <c r="L28" s="17">
        <f t="shared" si="4"/>
        <v>0.86</v>
      </c>
      <c r="M28" s="17" t="str">
        <f t="shared" si="1"/>
        <v>B+</v>
      </c>
      <c r="N28" s="3"/>
    </row>
    <row r="29" spans="1:14" x14ac:dyDescent="0.25">
      <c r="A29" s="8">
        <v>23</v>
      </c>
      <c r="B29" s="8" t="s">
        <v>49</v>
      </c>
      <c r="C29" s="8" t="s">
        <v>50</v>
      </c>
      <c r="D29" s="8">
        <v>14</v>
      </c>
      <c r="E29" s="17">
        <f t="shared" si="2"/>
        <v>0.7</v>
      </c>
      <c r="F29" s="17" t="str">
        <f t="shared" si="0"/>
        <v>C+</v>
      </c>
      <c r="G29" s="8">
        <v>1</v>
      </c>
      <c r="H29" s="8">
        <v>18</v>
      </c>
      <c r="I29" s="8">
        <v>6</v>
      </c>
      <c r="J29" s="8">
        <v>3</v>
      </c>
      <c r="K29" s="8">
        <f t="shared" si="3"/>
        <v>28</v>
      </c>
      <c r="L29" s="17">
        <f t="shared" si="4"/>
        <v>0.56000000000000005</v>
      </c>
      <c r="M29" s="17" t="str">
        <f t="shared" si="1"/>
        <v>D</v>
      </c>
      <c r="N29" s="3"/>
    </row>
    <row r="30" spans="1:14" x14ac:dyDescent="0.25">
      <c r="A30" s="8">
        <v>24</v>
      </c>
      <c r="B30" s="8" t="s">
        <v>51</v>
      </c>
      <c r="C30" s="8" t="s">
        <v>52</v>
      </c>
      <c r="D30" s="8">
        <v>15</v>
      </c>
      <c r="E30" s="17">
        <f t="shared" si="2"/>
        <v>0.75</v>
      </c>
      <c r="F30" s="17" t="str">
        <f t="shared" si="0"/>
        <v>C+</v>
      </c>
      <c r="G30" s="8">
        <v>1</v>
      </c>
      <c r="H30" s="8">
        <v>16</v>
      </c>
      <c r="I30" s="8">
        <v>8</v>
      </c>
      <c r="J30" s="8">
        <v>5</v>
      </c>
      <c r="K30" s="8">
        <f t="shared" si="3"/>
        <v>30</v>
      </c>
      <c r="L30" s="17">
        <f t="shared" si="4"/>
        <v>0.6</v>
      </c>
      <c r="M30" s="17" t="str">
        <f t="shared" si="1"/>
        <v>D+</v>
      </c>
      <c r="N30" s="3"/>
    </row>
    <row r="31" spans="1:14" x14ac:dyDescent="0.25">
      <c r="A31" s="8">
        <v>25</v>
      </c>
      <c r="B31" s="8" t="s">
        <v>53</v>
      </c>
      <c r="C31" s="8" t="s">
        <v>54</v>
      </c>
      <c r="D31" s="8">
        <v>17</v>
      </c>
      <c r="E31" s="17">
        <f t="shared" si="2"/>
        <v>0.85</v>
      </c>
      <c r="F31" s="17" t="str">
        <f t="shared" si="0"/>
        <v>B+</v>
      </c>
      <c r="G31" s="8">
        <v>1</v>
      </c>
      <c r="H31" s="8">
        <v>8</v>
      </c>
      <c r="I31" s="8">
        <v>7</v>
      </c>
      <c r="J31" s="8">
        <v>4</v>
      </c>
      <c r="K31" s="8">
        <f t="shared" si="3"/>
        <v>20</v>
      </c>
      <c r="L31" s="17">
        <f t="shared" si="4"/>
        <v>0.4</v>
      </c>
      <c r="M31" s="17" t="str">
        <f t="shared" si="1"/>
        <v>E</v>
      </c>
      <c r="N31" s="3"/>
    </row>
    <row r="32" spans="1:14" x14ac:dyDescent="0.25">
      <c r="B32" s="8"/>
      <c r="C32" s="8"/>
      <c r="F32" s="8"/>
      <c r="G32" s="8"/>
      <c r="H32" s="8"/>
      <c r="I32" s="8"/>
      <c r="J32" s="8"/>
      <c r="M32" s="8"/>
    </row>
    <row r="33" spans="2:13" x14ac:dyDescent="0.25">
      <c r="B33" s="47" t="s">
        <v>61</v>
      </c>
      <c r="C33" s="47"/>
      <c r="D33" s="21">
        <f>AVERAGE(D7:D32)</f>
        <v>14.416666666666666</v>
      </c>
      <c r="E33" s="17">
        <f>AVERAGE(E7:E32)</f>
        <v>0.69200000000000006</v>
      </c>
      <c r="F33" s="17" t="str">
        <f t="shared" si="0"/>
        <v>C</v>
      </c>
      <c r="G33" s="21">
        <f t="shared" ref="G33:L33" si="5">AVERAGE(G7:G32)</f>
        <v>0.625</v>
      </c>
      <c r="H33" s="21">
        <f t="shared" si="5"/>
        <v>13.083333333333334</v>
      </c>
      <c r="I33" s="21">
        <f t="shared" si="5"/>
        <v>6.208333333333333</v>
      </c>
      <c r="J33" s="21">
        <f t="shared" si="5"/>
        <v>4.125</v>
      </c>
      <c r="K33" s="22">
        <f t="shared" si="5"/>
        <v>23.08</v>
      </c>
      <c r="L33" s="17">
        <f t="shared" si="5"/>
        <v>0.46160000000000001</v>
      </c>
      <c r="M33" s="17" t="str">
        <f t="shared" si="1"/>
        <v>E+</v>
      </c>
    </row>
  </sheetData>
  <mergeCells count="6">
    <mergeCell ref="B33:C33"/>
    <mergeCell ref="A1:M1"/>
    <mergeCell ref="A2:M2"/>
    <mergeCell ref="A3:M3"/>
    <mergeCell ref="A4:M4"/>
    <mergeCell ref="B5:C5"/>
  </mergeCells>
  <pageMargins left="0.7" right="0.7" top="0.75" bottom="0.75" header="0.3" footer="0.3"/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F33"/>
  <sheetViews>
    <sheetView topLeftCell="A6" workbookViewId="0">
      <selection activeCell="J18" sqref="J18"/>
    </sheetView>
  </sheetViews>
  <sheetFormatPr defaultRowHeight="15" x14ac:dyDescent="0.25"/>
  <cols>
    <col min="1" max="1" width="3" style="36" bestFit="1" customWidth="1"/>
    <col min="2" max="2" width="9" style="36" bestFit="1" customWidth="1"/>
    <col min="3" max="3" width="17.140625" style="36" customWidth="1"/>
    <col min="4" max="4" width="11.28515625" style="37" customWidth="1"/>
    <col min="5" max="5" width="9.140625" style="37" customWidth="1"/>
    <col min="6" max="6" width="9" style="36" customWidth="1"/>
  </cols>
  <sheetData>
    <row r="1" spans="1:6" x14ac:dyDescent="0.25">
      <c r="A1" s="47" t="s">
        <v>0</v>
      </c>
      <c r="B1" s="47"/>
      <c r="C1" s="47"/>
      <c r="D1" s="47"/>
      <c r="E1" s="47"/>
      <c r="F1" s="47"/>
    </row>
    <row r="2" spans="1:6" x14ac:dyDescent="0.25">
      <c r="A2" s="48" t="s">
        <v>114</v>
      </c>
      <c r="B2" s="48"/>
      <c r="C2" s="48"/>
      <c r="D2" s="48"/>
      <c r="E2" s="48"/>
      <c r="F2" s="48"/>
    </row>
    <row r="3" spans="1:6" x14ac:dyDescent="0.25">
      <c r="A3" s="48"/>
      <c r="B3" s="48"/>
      <c r="C3" s="48"/>
      <c r="D3" s="48"/>
      <c r="E3" s="48"/>
      <c r="F3" s="48"/>
    </row>
    <row r="4" spans="1:6" x14ac:dyDescent="0.25">
      <c r="A4" s="48" t="s">
        <v>115</v>
      </c>
      <c r="B4" s="48"/>
      <c r="C4" s="48"/>
      <c r="D4" s="48"/>
      <c r="E4" s="48"/>
      <c r="F4" s="48"/>
    </row>
    <row r="5" spans="1:6" x14ac:dyDescent="0.25">
      <c r="A5" s="37"/>
      <c r="B5" s="48" t="s">
        <v>1</v>
      </c>
      <c r="C5" s="48"/>
      <c r="D5" s="37" t="s">
        <v>6</v>
      </c>
      <c r="E5" s="17" t="s">
        <v>7</v>
      </c>
      <c r="F5" s="37" t="s">
        <v>8</v>
      </c>
    </row>
    <row r="6" spans="1:6" x14ac:dyDescent="0.25">
      <c r="A6" s="37"/>
      <c r="B6" s="37"/>
      <c r="C6" s="37"/>
      <c r="D6" s="37">
        <v>36</v>
      </c>
      <c r="E6" s="17"/>
      <c r="F6" s="37"/>
    </row>
    <row r="7" spans="1:6" x14ac:dyDescent="0.25">
      <c r="A7" s="37">
        <v>1</v>
      </c>
      <c r="B7" s="37" t="s">
        <v>9</v>
      </c>
      <c r="C7" s="37" t="s">
        <v>10</v>
      </c>
      <c r="D7" s="37">
        <v>29</v>
      </c>
      <c r="E7" s="17">
        <f>D7/D6</f>
        <v>0.80555555555555558</v>
      </c>
      <c r="F7" s="17" t="str">
        <f t="shared" ref="F7:F33" si="0">IF(E7&lt;0.4,"N",IF(E7&lt;0.46,"E",IF(E7&lt;0.52,"E+",IF(E7&lt;0.58,"D",IF(E7&lt;0.64,"D+",IF(E7&lt;0.7,"C",IF(E7&lt;0.76,"C+",IF(E7&lt;0.82,"B",IF(E7&lt;0.88,"B+",IF(E7&lt;0.94,"A","A+"))))))))))</f>
        <v>B</v>
      </c>
    </row>
    <row r="8" spans="1:6" x14ac:dyDescent="0.25">
      <c r="A8" s="43">
        <v>2</v>
      </c>
      <c r="B8" s="43" t="s">
        <v>12</v>
      </c>
      <c r="C8" s="43" t="s">
        <v>13</v>
      </c>
      <c r="D8" s="43">
        <v>0</v>
      </c>
      <c r="E8" s="41">
        <f>D8/D6</f>
        <v>0</v>
      </c>
      <c r="F8" s="41" t="str">
        <f t="shared" si="0"/>
        <v>N</v>
      </c>
    </row>
    <row r="9" spans="1:6" x14ac:dyDescent="0.25">
      <c r="A9" s="37">
        <v>3</v>
      </c>
      <c r="B9" s="37" t="s">
        <v>15</v>
      </c>
      <c r="C9" s="37" t="s">
        <v>16</v>
      </c>
      <c r="D9" s="37">
        <v>20</v>
      </c>
      <c r="E9" s="17">
        <f>D9/D6</f>
        <v>0.55555555555555558</v>
      </c>
      <c r="F9" s="17" t="str">
        <f t="shared" si="0"/>
        <v>D</v>
      </c>
    </row>
    <row r="10" spans="1:6" x14ac:dyDescent="0.25">
      <c r="A10" s="43">
        <v>4</v>
      </c>
      <c r="B10" s="43" t="s">
        <v>17</v>
      </c>
      <c r="C10" s="43" t="s">
        <v>18</v>
      </c>
      <c r="D10" s="43">
        <v>8</v>
      </c>
      <c r="E10" s="41">
        <f>D10/D6</f>
        <v>0.22222222222222221</v>
      </c>
      <c r="F10" s="41" t="str">
        <f t="shared" si="0"/>
        <v>N</v>
      </c>
    </row>
    <row r="11" spans="1:6" x14ac:dyDescent="0.25">
      <c r="A11" s="37">
        <v>5</v>
      </c>
      <c r="B11" s="37" t="s">
        <v>55</v>
      </c>
      <c r="C11" s="37" t="s">
        <v>56</v>
      </c>
      <c r="D11" s="37">
        <v>20</v>
      </c>
      <c r="E11" s="17">
        <f>D11/D6</f>
        <v>0.55555555555555558</v>
      </c>
      <c r="F11" s="17" t="str">
        <f t="shared" si="0"/>
        <v>D</v>
      </c>
    </row>
    <row r="12" spans="1:6" x14ac:dyDescent="0.25">
      <c r="A12" s="38">
        <v>6</v>
      </c>
      <c r="B12" s="38" t="s">
        <v>19</v>
      </c>
      <c r="C12" s="38" t="s">
        <v>20</v>
      </c>
      <c r="D12" s="38">
        <v>4</v>
      </c>
      <c r="E12" s="27">
        <f>D12/D6</f>
        <v>0.1111111111111111</v>
      </c>
      <c r="F12" s="27" t="str">
        <f t="shared" si="0"/>
        <v>N</v>
      </c>
    </row>
    <row r="13" spans="1:6" x14ac:dyDescent="0.25">
      <c r="A13" s="37">
        <v>7</v>
      </c>
      <c r="B13" s="37" t="s">
        <v>22</v>
      </c>
      <c r="C13" s="37" t="s">
        <v>23</v>
      </c>
      <c r="D13" s="37">
        <v>25</v>
      </c>
      <c r="E13" s="17">
        <f>D13/D6</f>
        <v>0.69444444444444442</v>
      </c>
      <c r="F13" s="17" t="str">
        <f t="shared" si="0"/>
        <v>C</v>
      </c>
    </row>
    <row r="14" spans="1:6" x14ac:dyDescent="0.25">
      <c r="A14" s="43">
        <v>8</v>
      </c>
      <c r="B14" s="43" t="s">
        <v>24</v>
      </c>
      <c r="C14" s="43" t="s">
        <v>25</v>
      </c>
      <c r="D14" s="43">
        <v>12</v>
      </c>
      <c r="E14" s="41">
        <f>D14/D6</f>
        <v>0.33333333333333331</v>
      </c>
      <c r="F14" s="41" t="str">
        <f t="shared" si="0"/>
        <v>N</v>
      </c>
    </row>
    <row r="15" spans="1:6" x14ac:dyDescent="0.25">
      <c r="A15" s="38">
        <v>9</v>
      </c>
      <c r="B15" s="38" t="s">
        <v>26</v>
      </c>
      <c r="C15" s="38" t="s">
        <v>27</v>
      </c>
      <c r="D15" s="38">
        <v>5</v>
      </c>
      <c r="E15" s="27">
        <f>D15/D6</f>
        <v>0.1388888888888889</v>
      </c>
      <c r="F15" s="27" t="str">
        <f t="shared" si="0"/>
        <v>N</v>
      </c>
    </row>
    <row r="16" spans="1:6" x14ac:dyDescent="0.25">
      <c r="A16" s="43">
        <v>10</v>
      </c>
      <c r="B16" s="43" t="s">
        <v>57</v>
      </c>
      <c r="C16" s="43" t="s">
        <v>58</v>
      </c>
      <c r="D16" s="43">
        <v>0</v>
      </c>
      <c r="E16" s="41">
        <f>D16/D6</f>
        <v>0</v>
      </c>
      <c r="F16" s="41" t="str">
        <f t="shared" si="0"/>
        <v>N</v>
      </c>
    </row>
    <row r="17" spans="1:6" x14ac:dyDescent="0.25">
      <c r="A17" s="43">
        <v>11</v>
      </c>
      <c r="B17" s="43" t="s">
        <v>28</v>
      </c>
      <c r="C17" s="43" t="s">
        <v>29</v>
      </c>
      <c r="D17" s="43">
        <v>0</v>
      </c>
      <c r="E17" s="41">
        <f>D17/D6</f>
        <v>0</v>
      </c>
      <c r="F17" s="41" t="str">
        <f t="shared" si="0"/>
        <v>N</v>
      </c>
    </row>
    <row r="18" spans="1:6" x14ac:dyDescent="0.25">
      <c r="A18" s="38">
        <v>12</v>
      </c>
      <c r="B18" s="38" t="s">
        <v>28</v>
      </c>
      <c r="C18" s="38" t="s">
        <v>30</v>
      </c>
      <c r="D18" s="38">
        <v>12</v>
      </c>
      <c r="E18" s="27">
        <f>D18/D6</f>
        <v>0.33333333333333331</v>
      </c>
      <c r="F18" s="27" t="str">
        <f t="shared" si="0"/>
        <v>N</v>
      </c>
    </row>
    <row r="19" spans="1:6" x14ac:dyDescent="0.25">
      <c r="A19" s="37">
        <v>13</v>
      </c>
      <c r="B19" s="37" t="s">
        <v>59</v>
      </c>
      <c r="C19" s="37" t="s">
        <v>60</v>
      </c>
      <c r="D19" s="37">
        <v>15</v>
      </c>
      <c r="E19" s="17">
        <f>D19/D6</f>
        <v>0.41666666666666669</v>
      </c>
      <c r="F19" s="17" t="str">
        <f t="shared" si="0"/>
        <v>E</v>
      </c>
    </row>
    <row r="20" spans="1:6" x14ac:dyDescent="0.25">
      <c r="A20" s="43">
        <v>14</v>
      </c>
      <c r="B20" s="43" t="s">
        <v>31</v>
      </c>
      <c r="C20" s="43" t="s">
        <v>32</v>
      </c>
      <c r="D20" s="43">
        <v>10</v>
      </c>
      <c r="E20" s="41">
        <f>D20/D6</f>
        <v>0.27777777777777779</v>
      </c>
      <c r="F20" s="41" t="str">
        <f t="shared" si="0"/>
        <v>N</v>
      </c>
    </row>
    <row r="21" spans="1:6" x14ac:dyDescent="0.25">
      <c r="A21" s="37">
        <v>15</v>
      </c>
      <c r="B21" s="37" t="s">
        <v>33</v>
      </c>
      <c r="C21" s="37" t="s">
        <v>34</v>
      </c>
      <c r="D21" s="37">
        <v>24</v>
      </c>
      <c r="E21" s="17">
        <f>D21/D6</f>
        <v>0.66666666666666663</v>
      </c>
      <c r="F21" s="17" t="str">
        <f t="shared" si="0"/>
        <v>C</v>
      </c>
    </row>
    <row r="22" spans="1:6" x14ac:dyDescent="0.25">
      <c r="A22" s="37">
        <v>16</v>
      </c>
      <c r="B22" s="37" t="s">
        <v>35</v>
      </c>
      <c r="C22" s="37" t="s">
        <v>36</v>
      </c>
      <c r="D22" s="37">
        <v>27</v>
      </c>
      <c r="E22" s="17">
        <f>D22/D6</f>
        <v>0.75</v>
      </c>
      <c r="F22" s="17" t="str">
        <f t="shared" si="0"/>
        <v>C+</v>
      </c>
    </row>
    <row r="23" spans="1:6" x14ac:dyDescent="0.25">
      <c r="A23" s="37">
        <v>17</v>
      </c>
      <c r="B23" s="37" t="s">
        <v>37</v>
      </c>
      <c r="C23" s="37" t="s">
        <v>38</v>
      </c>
      <c r="D23" s="37">
        <v>15</v>
      </c>
      <c r="E23" s="17">
        <f>D23/D6</f>
        <v>0.41666666666666669</v>
      </c>
      <c r="F23" s="17" t="str">
        <f t="shared" si="0"/>
        <v>E</v>
      </c>
    </row>
    <row r="24" spans="1:6" x14ac:dyDescent="0.25">
      <c r="A24" s="37">
        <v>18</v>
      </c>
      <c r="B24" s="37" t="s">
        <v>39</v>
      </c>
      <c r="C24" s="37" t="s">
        <v>40</v>
      </c>
      <c r="D24" s="37">
        <v>21</v>
      </c>
      <c r="E24" s="17">
        <f>D24/D6</f>
        <v>0.58333333333333337</v>
      </c>
      <c r="F24" s="17" t="str">
        <f t="shared" si="0"/>
        <v>D+</v>
      </c>
    </row>
    <row r="25" spans="1:6" x14ac:dyDescent="0.25">
      <c r="A25" s="37">
        <v>19</v>
      </c>
      <c r="B25" s="37" t="s">
        <v>41</v>
      </c>
      <c r="C25" s="37" t="s">
        <v>42</v>
      </c>
      <c r="D25" s="37">
        <v>18</v>
      </c>
      <c r="E25" s="17">
        <f>D25/D6</f>
        <v>0.5</v>
      </c>
      <c r="F25" s="17" t="str">
        <f t="shared" si="0"/>
        <v>E+</v>
      </c>
    </row>
    <row r="26" spans="1:6" x14ac:dyDescent="0.25">
      <c r="A26" s="37">
        <v>20</v>
      </c>
      <c r="B26" s="37" t="s">
        <v>43</v>
      </c>
      <c r="C26" s="37" t="s">
        <v>44</v>
      </c>
      <c r="D26" s="37">
        <v>18</v>
      </c>
      <c r="E26" s="17">
        <f>D26/D6</f>
        <v>0.5</v>
      </c>
      <c r="F26" s="17" t="str">
        <f t="shared" si="0"/>
        <v>E+</v>
      </c>
    </row>
    <row r="27" spans="1:6" x14ac:dyDescent="0.25">
      <c r="A27" s="38">
        <v>21</v>
      </c>
      <c r="B27" s="38" t="s">
        <v>45</v>
      </c>
      <c r="C27" s="38" t="s">
        <v>46</v>
      </c>
      <c r="D27" s="38">
        <v>12</v>
      </c>
      <c r="E27" s="27">
        <f>D27/D6</f>
        <v>0.33333333333333331</v>
      </c>
      <c r="F27" s="27" t="str">
        <f t="shared" si="0"/>
        <v>N</v>
      </c>
    </row>
    <row r="28" spans="1:6" x14ac:dyDescent="0.25">
      <c r="A28" s="37">
        <v>22</v>
      </c>
      <c r="B28" s="37" t="s">
        <v>47</v>
      </c>
      <c r="C28" s="37" t="s">
        <v>48</v>
      </c>
      <c r="D28" s="37">
        <v>19</v>
      </c>
      <c r="E28" s="17">
        <f>D28/D6</f>
        <v>0.52777777777777779</v>
      </c>
      <c r="F28" s="17" t="str">
        <f t="shared" si="0"/>
        <v>D</v>
      </c>
    </row>
    <row r="29" spans="1:6" x14ac:dyDescent="0.25">
      <c r="A29" s="37">
        <v>23</v>
      </c>
      <c r="B29" s="37" t="s">
        <v>49</v>
      </c>
      <c r="C29" s="37" t="s">
        <v>50</v>
      </c>
      <c r="D29" s="37">
        <v>29</v>
      </c>
      <c r="E29" s="17">
        <f>D29/D6</f>
        <v>0.80555555555555558</v>
      </c>
      <c r="F29" s="17" t="str">
        <f t="shared" si="0"/>
        <v>B</v>
      </c>
    </row>
    <row r="30" spans="1:6" x14ac:dyDescent="0.25">
      <c r="A30" s="37">
        <v>24</v>
      </c>
      <c r="B30" s="37" t="s">
        <v>51</v>
      </c>
      <c r="C30" s="37" t="s">
        <v>52</v>
      </c>
      <c r="D30" s="37">
        <v>25</v>
      </c>
      <c r="E30" s="17">
        <f>D30/D6</f>
        <v>0.69444444444444442</v>
      </c>
      <c r="F30" s="17" t="str">
        <f t="shared" si="0"/>
        <v>C</v>
      </c>
    </row>
    <row r="31" spans="1:6" x14ac:dyDescent="0.25">
      <c r="A31" s="37">
        <v>25</v>
      </c>
      <c r="B31" s="37" t="s">
        <v>53</v>
      </c>
      <c r="C31" s="37" t="s">
        <v>54</v>
      </c>
      <c r="D31" s="37">
        <v>15</v>
      </c>
      <c r="E31" s="17">
        <f>D31/D6</f>
        <v>0.41666666666666669</v>
      </c>
      <c r="F31" s="17" t="str">
        <f t="shared" si="0"/>
        <v>E</v>
      </c>
    </row>
    <row r="32" spans="1:6" x14ac:dyDescent="0.25">
      <c r="B32" s="37"/>
      <c r="C32" s="37"/>
      <c r="F32" s="37"/>
    </row>
    <row r="33" spans="2:6" x14ac:dyDescent="0.25">
      <c r="B33" s="47" t="s">
        <v>61</v>
      </c>
      <c r="C33" s="47"/>
      <c r="D33" s="22">
        <f t="shared" ref="D33:E33" si="1">AVERAGE(D7:D32)</f>
        <v>15.32</v>
      </c>
      <c r="E33" s="17">
        <f t="shared" si="1"/>
        <v>0.42555555555555558</v>
      </c>
      <c r="F33" s="17" t="str">
        <f t="shared" si="0"/>
        <v>E</v>
      </c>
    </row>
  </sheetData>
  <mergeCells count="6">
    <mergeCell ref="B33:C33"/>
    <mergeCell ref="A1:F1"/>
    <mergeCell ref="A2:F2"/>
    <mergeCell ref="A3:F3"/>
    <mergeCell ref="A4:F4"/>
    <mergeCell ref="B5:C5"/>
  </mergeCells>
  <pageMargins left="0.7" right="0.7" top="0.75" bottom="0.75" header="0.3" footer="0.3"/>
  <pageSetup paperSize="9" orientation="portrait" horizontalDpi="300" verticalDpi="300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33"/>
  <sheetViews>
    <sheetView topLeftCell="A11" workbookViewId="0">
      <selection sqref="A1:H34"/>
    </sheetView>
  </sheetViews>
  <sheetFormatPr defaultRowHeight="15" x14ac:dyDescent="0.25"/>
  <cols>
    <col min="1" max="1" width="3" style="35" bestFit="1" customWidth="1"/>
    <col min="2" max="2" width="9" style="35" bestFit="1" customWidth="1"/>
    <col min="3" max="3" width="10.5703125" style="35" bestFit="1" customWidth="1"/>
    <col min="4" max="4" width="13.5703125" style="35" bestFit="1" customWidth="1"/>
    <col min="5" max="5" width="11.28515625" style="35" bestFit="1" customWidth="1"/>
    <col min="6" max="6" width="5.7109375" style="35" bestFit="1" customWidth="1"/>
    <col min="7" max="7" width="4.28515625" style="35" bestFit="1" customWidth="1"/>
    <col min="8" max="8" width="5.7109375" style="35" bestFit="1" customWidth="1"/>
  </cols>
  <sheetData>
    <row r="1" spans="1:8" x14ac:dyDescent="0.25">
      <c r="A1" s="48" t="s">
        <v>0</v>
      </c>
      <c r="B1" s="48"/>
      <c r="C1" s="48"/>
      <c r="D1" s="48"/>
      <c r="E1" s="48"/>
      <c r="F1" s="48"/>
      <c r="G1" s="48"/>
      <c r="H1" s="48"/>
    </row>
    <row r="2" spans="1:8" x14ac:dyDescent="0.25">
      <c r="A2" s="48" t="s">
        <v>110</v>
      </c>
      <c r="B2" s="48"/>
      <c r="C2" s="48"/>
      <c r="D2" s="48"/>
      <c r="E2" s="48"/>
      <c r="F2" s="48"/>
      <c r="G2" s="48"/>
      <c r="H2" s="48"/>
    </row>
    <row r="3" spans="1:8" x14ac:dyDescent="0.25">
      <c r="A3" s="48"/>
      <c r="B3" s="48"/>
      <c r="C3" s="48"/>
      <c r="D3" s="48"/>
      <c r="E3" s="48"/>
      <c r="F3" s="48"/>
      <c r="G3" s="48"/>
      <c r="H3" s="48"/>
    </row>
    <row r="4" spans="1:8" x14ac:dyDescent="0.25">
      <c r="A4" s="48" t="s">
        <v>111</v>
      </c>
      <c r="B4" s="48"/>
      <c r="C4" s="48"/>
      <c r="D4" s="48"/>
      <c r="E4" s="48"/>
      <c r="F4" s="48"/>
      <c r="G4" s="48"/>
      <c r="H4" s="48"/>
    </row>
    <row r="5" spans="1:8" x14ac:dyDescent="0.25">
      <c r="B5" s="48" t="s">
        <v>1</v>
      </c>
      <c r="C5" s="48"/>
      <c r="D5" s="35" t="s">
        <v>62</v>
      </c>
      <c r="E5" s="35" t="s">
        <v>63</v>
      </c>
      <c r="F5" s="35" t="s">
        <v>6</v>
      </c>
      <c r="G5" s="17" t="s">
        <v>7</v>
      </c>
      <c r="H5" s="35" t="s">
        <v>8</v>
      </c>
    </row>
    <row r="6" spans="1:8" x14ac:dyDescent="0.25">
      <c r="D6" s="35" t="s">
        <v>75</v>
      </c>
      <c r="E6" s="35" t="s">
        <v>112</v>
      </c>
      <c r="F6" s="35" t="s">
        <v>113</v>
      </c>
      <c r="G6" s="17"/>
    </row>
    <row r="7" spans="1:8" x14ac:dyDescent="0.25">
      <c r="A7" s="35">
        <v>1</v>
      </c>
      <c r="B7" s="35" t="s">
        <v>9</v>
      </c>
      <c r="C7" s="35" t="s">
        <v>10</v>
      </c>
      <c r="D7" s="35">
        <v>40</v>
      </c>
      <c r="E7" s="35">
        <v>25</v>
      </c>
      <c r="F7" s="35">
        <f t="shared" ref="F7:F31" si="0">SUM(D7:E7)</f>
        <v>65</v>
      </c>
      <c r="G7" s="17">
        <f>F7/85</f>
        <v>0.76470588235294112</v>
      </c>
      <c r="H7" s="17" t="str">
        <f>IF(G7&lt;0.4,"UG",IF(G7&lt;0.46,"E",IF(G7&lt;0.52,"E+",IF(G7&lt;0.58,"D",IF(G7&lt;0.64,"D+",IF(G7&lt;0.7,"C",IF(G7&lt;0.76,"C+",IF(G7&lt;0.82,"B",IF(G7&lt;0.88,"B+",IF(G7&lt;0.94,"A","A+"))))))))))</f>
        <v>B</v>
      </c>
    </row>
    <row r="8" spans="1:8" x14ac:dyDescent="0.25">
      <c r="A8" s="30">
        <v>2</v>
      </c>
      <c r="B8" s="30" t="s">
        <v>12</v>
      </c>
      <c r="C8" s="30" t="s">
        <v>13</v>
      </c>
      <c r="D8" s="30">
        <v>14</v>
      </c>
      <c r="E8" s="30">
        <v>2</v>
      </c>
      <c r="F8" s="30">
        <f t="shared" si="0"/>
        <v>16</v>
      </c>
      <c r="G8" s="31">
        <f t="shared" ref="G8:G31" si="1">F8/85</f>
        <v>0.18823529411764706</v>
      </c>
      <c r="H8" s="31" t="str">
        <f t="shared" ref="H8:H31" si="2">IF(G8&lt;0.4,"UG",IF(G8&lt;0.46,"E",IF(G8&lt;0.52,"E+",IF(G8&lt;0.58,"D",IF(G8&lt;0.64,"D+",IF(G8&lt;0.7,"C",IF(G8&lt;0.76,"C+",IF(G8&lt;0.82,"B",IF(G8&lt;0.88,"B+",IF(G8&lt;0.94,"A","A+"))))))))))</f>
        <v>UG</v>
      </c>
    </row>
    <row r="9" spans="1:8" x14ac:dyDescent="0.25">
      <c r="A9" s="35">
        <v>3</v>
      </c>
      <c r="B9" s="35" t="s">
        <v>15</v>
      </c>
      <c r="C9" s="35" t="s">
        <v>16</v>
      </c>
      <c r="D9" s="35">
        <v>18</v>
      </c>
      <c r="E9" s="35">
        <v>21</v>
      </c>
      <c r="F9" s="35">
        <f t="shared" si="0"/>
        <v>39</v>
      </c>
      <c r="G9" s="17">
        <f t="shared" si="1"/>
        <v>0.45882352941176469</v>
      </c>
      <c r="H9" s="17" t="str">
        <f t="shared" si="2"/>
        <v>E</v>
      </c>
    </row>
    <row r="10" spans="1:8" x14ac:dyDescent="0.25">
      <c r="A10" s="35">
        <v>4</v>
      </c>
      <c r="B10" s="35" t="s">
        <v>17</v>
      </c>
      <c r="C10" s="35" t="s">
        <v>18</v>
      </c>
      <c r="D10" s="35">
        <v>28</v>
      </c>
      <c r="E10" s="35">
        <v>9</v>
      </c>
      <c r="F10" s="35">
        <f t="shared" si="0"/>
        <v>37</v>
      </c>
      <c r="G10" s="17">
        <f t="shared" si="1"/>
        <v>0.43529411764705883</v>
      </c>
      <c r="H10" s="17" t="str">
        <f t="shared" si="2"/>
        <v>E</v>
      </c>
    </row>
    <row r="11" spans="1:8" x14ac:dyDescent="0.25">
      <c r="A11" s="35">
        <v>5</v>
      </c>
      <c r="B11" s="35" t="s">
        <v>55</v>
      </c>
      <c r="C11" s="35" t="s">
        <v>56</v>
      </c>
      <c r="D11" s="35">
        <v>32</v>
      </c>
      <c r="E11" s="35">
        <v>13</v>
      </c>
      <c r="F11" s="35">
        <f t="shared" si="0"/>
        <v>45</v>
      </c>
      <c r="G11" s="17">
        <f t="shared" si="1"/>
        <v>0.52941176470588236</v>
      </c>
      <c r="H11" s="17" t="str">
        <f t="shared" si="2"/>
        <v>D</v>
      </c>
    </row>
    <row r="12" spans="1:8" s="2" customFormat="1" x14ac:dyDescent="0.25">
      <c r="A12" s="40">
        <v>6</v>
      </c>
      <c r="B12" s="40" t="s">
        <v>19</v>
      </c>
      <c r="C12" s="40" t="s">
        <v>20</v>
      </c>
      <c r="D12" s="40">
        <v>34</v>
      </c>
      <c r="E12" s="40">
        <v>12</v>
      </c>
      <c r="F12" s="40">
        <f t="shared" si="0"/>
        <v>46</v>
      </c>
      <c r="G12" s="17">
        <f t="shared" si="1"/>
        <v>0.54117647058823526</v>
      </c>
      <c r="H12" s="17" t="str">
        <f t="shared" si="2"/>
        <v>D</v>
      </c>
    </row>
    <row r="13" spans="1:8" x14ac:dyDescent="0.25">
      <c r="A13" s="35">
        <v>7</v>
      </c>
      <c r="B13" s="35" t="s">
        <v>22</v>
      </c>
      <c r="C13" s="35" t="s">
        <v>23</v>
      </c>
      <c r="D13" s="35">
        <v>34</v>
      </c>
      <c r="E13" s="35">
        <v>25</v>
      </c>
      <c r="F13" s="35">
        <f t="shared" si="0"/>
        <v>59</v>
      </c>
      <c r="G13" s="17">
        <f t="shared" si="1"/>
        <v>0.69411764705882351</v>
      </c>
      <c r="H13" s="17" t="str">
        <f t="shared" si="2"/>
        <v>C</v>
      </c>
    </row>
    <row r="14" spans="1:8" x14ac:dyDescent="0.25">
      <c r="A14" s="35">
        <v>8</v>
      </c>
      <c r="B14" s="35" t="s">
        <v>24</v>
      </c>
      <c r="C14" s="35" t="s">
        <v>25</v>
      </c>
      <c r="D14" s="35">
        <v>34</v>
      </c>
      <c r="E14" s="35">
        <v>16</v>
      </c>
      <c r="F14" s="35">
        <f t="shared" si="0"/>
        <v>50</v>
      </c>
      <c r="G14" s="17">
        <f t="shared" si="1"/>
        <v>0.58823529411764708</v>
      </c>
      <c r="H14" s="17" t="str">
        <f t="shared" si="2"/>
        <v>D+</v>
      </c>
    </row>
    <row r="15" spans="1:8" x14ac:dyDescent="0.25">
      <c r="A15" s="35">
        <v>9</v>
      </c>
      <c r="B15" s="35" t="s">
        <v>26</v>
      </c>
      <c r="C15" s="35" t="s">
        <v>27</v>
      </c>
      <c r="D15" s="35">
        <v>22</v>
      </c>
      <c r="E15" s="35">
        <v>16</v>
      </c>
      <c r="F15" s="35">
        <f t="shared" si="0"/>
        <v>38</v>
      </c>
      <c r="G15" s="17">
        <f t="shared" si="1"/>
        <v>0.44705882352941179</v>
      </c>
      <c r="H15" s="17" t="str">
        <f t="shared" si="2"/>
        <v>E</v>
      </c>
    </row>
    <row r="16" spans="1:8" x14ac:dyDescent="0.25">
      <c r="A16" s="35">
        <v>10</v>
      </c>
      <c r="B16" s="35" t="s">
        <v>57</v>
      </c>
      <c r="C16" s="35" t="s">
        <v>58</v>
      </c>
      <c r="D16" s="35">
        <v>38</v>
      </c>
      <c r="E16" s="35">
        <v>18</v>
      </c>
      <c r="F16" s="35">
        <f t="shared" si="0"/>
        <v>56</v>
      </c>
      <c r="G16" s="17">
        <f t="shared" si="1"/>
        <v>0.6588235294117647</v>
      </c>
      <c r="H16" s="17" t="str">
        <f t="shared" si="2"/>
        <v>C</v>
      </c>
    </row>
    <row r="17" spans="1:8" x14ac:dyDescent="0.25">
      <c r="A17" s="30">
        <v>11</v>
      </c>
      <c r="B17" s="30" t="s">
        <v>28</v>
      </c>
      <c r="C17" s="30" t="s">
        <v>29</v>
      </c>
      <c r="D17" s="30"/>
      <c r="E17" s="30"/>
      <c r="F17" s="30">
        <f t="shared" si="0"/>
        <v>0</v>
      </c>
      <c r="G17" s="31">
        <f t="shared" si="1"/>
        <v>0</v>
      </c>
      <c r="H17" s="31" t="str">
        <f t="shared" si="2"/>
        <v>UG</v>
      </c>
    </row>
    <row r="18" spans="1:8" x14ac:dyDescent="0.25">
      <c r="A18" s="35">
        <v>12</v>
      </c>
      <c r="B18" s="35" t="s">
        <v>28</v>
      </c>
      <c r="C18" s="35" t="s">
        <v>30</v>
      </c>
      <c r="D18" s="35">
        <v>40</v>
      </c>
      <c r="E18" s="35">
        <v>20</v>
      </c>
      <c r="F18" s="35">
        <f t="shared" si="0"/>
        <v>60</v>
      </c>
      <c r="G18" s="17">
        <f t="shared" si="1"/>
        <v>0.70588235294117652</v>
      </c>
      <c r="H18" s="17" t="str">
        <f t="shared" si="2"/>
        <v>C+</v>
      </c>
    </row>
    <row r="19" spans="1:8" x14ac:dyDescent="0.25">
      <c r="A19" s="35">
        <v>13</v>
      </c>
      <c r="B19" s="35" t="s">
        <v>59</v>
      </c>
      <c r="C19" s="35" t="s">
        <v>60</v>
      </c>
      <c r="D19" s="35">
        <v>28</v>
      </c>
      <c r="E19" s="35">
        <v>16</v>
      </c>
      <c r="F19" s="35">
        <f t="shared" si="0"/>
        <v>44</v>
      </c>
      <c r="G19" s="17">
        <f t="shared" si="1"/>
        <v>0.51764705882352946</v>
      </c>
      <c r="H19" s="17" t="str">
        <f t="shared" si="2"/>
        <v>E+</v>
      </c>
    </row>
    <row r="20" spans="1:8" x14ac:dyDescent="0.25">
      <c r="A20" s="42">
        <v>14</v>
      </c>
      <c r="B20" s="42" t="s">
        <v>31</v>
      </c>
      <c r="C20" s="42" t="s">
        <v>32</v>
      </c>
      <c r="D20" s="42">
        <v>24</v>
      </c>
      <c r="E20" s="42">
        <v>8</v>
      </c>
      <c r="F20" s="42">
        <f t="shared" si="0"/>
        <v>32</v>
      </c>
      <c r="G20" s="17">
        <f t="shared" si="1"/>
        <v>0.37647058823529411</v>
      </c>
      <c r="H20" s="17" t="str">
        <f t="shared" si="2"/>
        <v>UG</v>
      </c>
    </row>
    <row r="21" spans="1:8" x14ac:dyDescent="0.25">
      <c r="A21" s="35">
        <v>15</v>
      </c>
      <c r="B21" s="35" t="s">
        <v>33</v>
      </c>
      <c r="C21" s="35" t="s">
        <v>34</v>
      </c>
      <c r="D21" s="35">
        <v>32</v>
      </c>
      <c r="E21" s="35">
        <v>9</v>
      </c>
      <c r="F21" s="35">
        <f t="shared" si="0"/>
        <v>41</v>
      </c>
      <c r="G21" s="17">
        <f t="shared" si="1"/>
        <v>0.4823529411764706</v>
      </c>
      <c r="H21" s="17" t="str">
        <f t="shared" si="2"/>
        <v>E+</v>
      </c>
    </row>
    <row r="22" spans="1:8" x14ac:dyDescent="0.25">
      <c r="A22" s="35">
        <v>16</v>
      </c>
      <c r="B22" s="35" t="s">
        <v>35</v>
      </c>
      <c r="C22" s="35" t="s">
        <v>36</v>
      </c>
      <c r="D22" s="35">
        <v>38</v>
      </c>
      <c r="E22" s="35">
        <v>29</v>
      </c>
      <c r="F22" s="35">
        <f t="shared" si="0"/>
        <v>67</v>
      </c>
      <c r="G22" s="17">
        <f t="shared" si="1"/>
        <v>0.78823529411764703</v>
      </c>
      <c r="H22" s="17" t="str">
        <f t="shared" si="2"/>
        <v>B</v>
      </c>
    </row>
    <row r="23" spans="1:8" x14ac:dyDescent="0.25">
      <c r="A23" s="35">
        <v>17</v>
      </c>
      <c r="B23" s="35" t="s">
        <v>37</v>
      </c>
      <c r="C23" s="35" t="s">
        <v>38</v>
      </c>
      <c r="D23" s="35">
        <v>40</v>
      </c>
      <c r="E23" s="35">
        <v>21</v>
      </c>
      <c r="F23" s="35">
        <f t="shared" si="0"/>
        <v>61</v>
      </c>
      <c r="G23" s="17">
        <f t="shared" si="1"/>
        <v>0.71764705882352942</v>
      </c>
      <c r="H23" s="17" t="str">
        <f t="shared" si="2"/>
        <v>C+</v>
      </c>
    </row>
    <row r="24" spans="1:8" x14ac:dyDescent="0.25">
      <c r="A24" s="35">
        <v>18</v>
      </c>
      <c r="B24" s="35" t="s">
        <v>39</v>
      </c>
      <c r="C24" s="35" t="s">
        <v>40</v>
      </c>
      <c r="D24" s="35">
        <v>38</v>
      </c>
      <c r="E24" s="35">
        <v>23</v>
      </c>
      <c r="F24" s="35">
        <f t="shared" si="0"/>
        <v>61</v>
      </c>
      <c r="G24" s="17">
        <f t="shared" si="1"/>
        <v>0.71764705882352942</v>
      </c>
      <c r="H24" s="17" t="str">
        <f t="shared" si="2"/>
        <v>C+</v>
      </c>
    </row>
    <row r="25" spans="1:8" x14ac:dyDescent="0.25">
      <c r="A25" s="35">
        <v>19</v>
      </c>
      <c r="B25" s="35" t="s">
        <v>41</v>
      </c>
      <c r="C25" s="35" t="s">
        <v>42</v>
      </c>
      <c r="D25" s="35">
        <v>34</v>
      </c>
      <c r="E25" s="35">
        <v>12</v>
      </c>
      <c r="F25" s="35">
        <f t="shared" si="0"/>
        <v>46</v>
      </c>
      <c r="G25" s="17">
        <f t="shared" si="1"/>
        <v>0.54117647058823526</v>
      </c>
      <c r="H25" s="17" t="str">
        <f t="shared" si="2"/>
        <v>D</v>
      </c>
    </row>
    <row r="26" spans="1:8" x14ac:dyDescent="0.25">
      <c r="A26" s="35">
        <v>20</v>
      </c>
      <c r="B26" s="35" t="s">
        <v>43</v>
      </c>
      <c r="C26" s="35" t="s">
        <v>44</v>
      </c>
      <c r="D26" s="35">
        <v>46</v>
      </c>
      <c r="E26" s="35">
        <v>6</v>
      </c>
      <c r="F26" s="35">
        <f t="shared" si="0"/>
        <v>52</v>
      </c>
      <c r="G26" s="17">
        <f t="shared" si="1"/>
        <v>0.61176470588235299</v>
      </c>
      <c r="H26" s="17" t="str">
        <f t="shared" si="2"/>
        <v>D+</v>
      </c>
    </row>
    <row r="27" spans="1:8" x14ac:dyDescent="0.25">
      <c r="A27" s="35">
        <v>21</v>
      </c>
      <c r="B27" s="35" t="s">
        <v>45</v>
      </c>
      <c r="C27" s="35" t="s">
        <v>46</v>
      </c>
      <c r="D27" s="35">
        <v>24</v>
      </c>
      <c r="E27" s="35">
        <v>17</v>
      </c>
      <c r="F27" s="35">
        <f t="shared" si="0"/>
        <v>41</v>
      </c>
      <c r="G27" s="17">
        <f t="shared" si="1"/>
        <v>0.4823529411764706</v>
      </c>
      <c r="H27" s="17" t="str">
        <f t="shared" si="2"/>
        <v>E+</v>
      </c>
    </row>
    <row r="28" spans="1:8" x14ac:dyDescent="0.25">
      <c r="A28" s="35">
        <v>22</v>
      </c>
      <c r="B28" s="35" t="s">
        <v>47</v>
      </c>
      <c r="C28" s="35" t="s">
        <v>48</v>
      </c>
      <c r="D28" s="35">
        <v>38</v>
      </c>
      <c r="E28" s="35">
        <v>26</v>
      </c>
      <c r="F28" s="35">
        <f t="shared" si="0"/>
        <v>64</v>
      </c>
      <c r="G28" s="17">
        <f t="shared" si="1"/>
        <v>0.75294117647058822</v>
      </c>
      <c r="H28" s="17" t="str">
        <f t="shared" si="2"/>
        <v>C+</v>
      </c>
    </row>
    <row r="29" spans="1:8" x14ac:dyDescent="0.25">
      <c r="A29" s="35">
        <v>23</v>
      </c>
      <c r="B29" s="35" t="s">
        <v>49</v>
      </c>
      <c r="C29" s="35" t="s">
        <v>50</v>
      </c>
      <c r="D29" s="35">
        <v>36</v>
      </c>
      <c r="E29" s="35">
        <v>16</v>
      </c>
      <c r="F29" s="35">
        <f t="shared" si="0"/>
        <v>52</v>
      </c>
      <c r="G29" s="17">
        <f t="shared" si="1"/>
        <v>0.61176470588235299</v>
      </c>
      <c r="H29" s="17" t="str">
        <f t="shared" si="2"/>
        <v>D+</v>
      </c>
    </row>
    <row r="30" spans="1:8" x14ac:dyDescent="0.25">
      <c r="A30" s="35">
        <v>24</v>
      </c>
      <c r="B30" s="35" t="s">
        <v>51</v>
      </c>
      <c r="C30" s="35" t="s">
        <v>52</v>
      </c>
      <c r="D30" s="35">
        <v>42</v>
      </c>
      <c r="E30" s="35">
        <v>21</v>
      </c>
      <c r="F30" s="35">
        <f t="shared" si="0"/>
        <v>63</v>
      </c>
      <c r="G30" s="17">
        <f t="shared" si="1"/>
        <v>0.74117647058823533</v>
      </c>
      <c r="H30" s="17" t="str">
        <f t="shared" si="2"/>
        <v>C+</v>
      </c>
    </row>
    <row r="31" spans="1:8" x14ac:dyDescent="0.25">
      <c r="A31" s="35">
        <v>25</v>
      </c>
      <c r="B31" s="35" t="s">
        <v>53</v>
      </c>
      <c r="C31" s="35" t="s">
        <v>54</v>
      </c>
      <c r="D31" s="35">
        <v>34</v>
      </c>
      <c r="E31" s="35">
        <v>21</v>
      </c>
      <c r="F31" s="35">
        <f t="shared" si="0"/>
        <v>55</v>
      </c>
      <c r="G31" s="17">
        <f t="shared" si="1"/>
        <v>0.6470588235294118</v>
      </c>
      <c r="H31" s="17" t="str">
        <f t="shared" si="2"/>
        <v>C</v>
      </c>
    </row>
    <row r="33" spans="2:8" x14ac:dyDescent="0.25">
      <c r="B33" s="48" t="s">
        <v>61</v>
      </c>
      <c r="C33" s="48"/>
      <c r="D33" s="22">
        <f t="shared" ref="D33:G33" si="3">AVERAGE(D7:D32)</f>
        <v>32.833333333333336</v>
      </c>
      <c r="E33" s="22">
        <f t="shared" si="3"/>
        <v>16.75</v>
      </c>
      <c r="F33" s="22">
        <f t="shared" si="3"/>
        <v>47.6</v>
      </c>
      <c r="G33" s="17">
        <f t="shared" si="3"/>
        <v>0.55999999999999994</v>
      </c>
      <c r="H33" s="17" t="str">
        <f t="shared" ref="H33" si="4">IF(G33&lt;0.4,"N",IF(G33&lt;0.46,"E",IF(G33&lt;0.52,"E+",IF(G33&lt;0.58,"D",IF(G33&lt;0.64,"D+",IF(G33&lt;0.7,"C",IF(G33&lt;0.76,"C+",IF(G33&lt;0.82,"B",IF(G33&lt;0.88,"B+",IF(G33&lt;0.94,"A","A+"))))))))))</f>
        <v>D</v>
      </c>
    </row>
  </sheetData>
  <mergeCells count="6">
    <mergeCell ref="B33:C33"/>
    <mergeCell ref="A1:H1"/>
    <mergeCell ref="A2:H2"/>
    <mergeCell ref="A3:H3"/>
    <mergeCell ref="A4:H4"/>
    <mergeCell ref="B5:C5"/>
  </mergeCells>
  <pageMargins left="0.7" right="0.7" top="0.75" bottom="0.75" header="0.3" footer="0.3"/>
  <legacy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R31"/>
  <sheetViews>
    <sheetView topLeftCell="A3" workbookViewId="0">
      <selection activeCell="T22" sqref="T22"/>
    </sheetView>
  </sheetViews>
  <sheetFormatPr defaultRowHeight="15" x14ac:dyDescent="0.25"/>
  <cols>
    <col min="1" max="1" width="3" style="4" customWidth="1"/>
    <col min="2" max="2" width="9" style="4" bestFit="1" customWidth="1"/>
    <col min="3" max="3" width="10.5703125" style="4" bestFit="1" customWidth="1"/>
    <col min="4" max="4" width="13.5703125" style="4" bestFit="1" customWidth="1"/>
    <col min="5" max="5" width="5.7109375" style="4" bestFit="1" customWidth="1"/>
    <col min="6" max="6" width="14.28515625" style="14" bestFit="1" customWidth="1"/>
    <col min="7" max="7" width="5.7109375" style="14" bestFit="1" customWidth="1"/>
    <col min="8" max="8" width="7.42578125" style="14" bestFit="1" customWidth="1"/>
    <col min="9" max="9" width="5.7109375" style="14" bestFit="1" customWidth="1"/>
    <col min="10" max="10" width="9.140625" style="14" bestFit="1" customWidth="1"/>
    <col min="11" max="11" width="5.7109375" style="14" bestFit="1" customWidth="1"/>
    <col min="12" max="12" width="13.5703125" style="14" bestFit="1" customWidth="1"/>
    <col min="13" max="13" width="5.7109375" style="14" customWidth="1"/>
    <col min="14" max="14" width="12.28515625" style="14" bestFit="1" customWidth="1"/>
    <col min="15" max="15" width="5.7109375" style="14" customWidth="1"/>
    <col min="16" max="16" width="3.28515625" style="4" bestFit="1" customWidth="1"/>
    <col min="17" max="17" width="3" style="4" bestFit="1" customWidth="1"/>
    <col min="18" max="18" width="8" style="4" customWidth="1"/>
  </cols>
  <sheetData>
    <row r="1" spans="1:18" s="6" customFormat="1" ht="12.75" x14ac:dyDescent="0.2">
      <c r="A1" s="47" t="s">
        <v>0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  <c r="O1" s="47"/>
      <c r="P1" s="47"/>
      <c r="Q1" s="47"/>
      <c r="R1" s="47"/>
    </row>
    <row r="2" spans="1:18" s="6" customFormat="1" ht="12.75" x14ac:dyDescent="0.2">
      <c r="A2" s="7"/>
      <c r="B2" s="7" t="s">
        <v>1</v>
      </c>
      <c r="C2" s="7"/>
      <c r="D2" s="47" t="s">
        <v>76</v>
      </c>
      <c r="E2" s="47"/>
      <c r="F2" s="47"/>
      <c r="G2" s="47"/>
      <c r="H2" s="47"/>
      <c r="I2" s="47"/>
      <c r="J2" s="47"/>
      <c r="K2" s="47"/>
      <c r="L2" s="47"/>
      <c r="M2" s="47"/>
      <c r="N2" s="47"/>
      <c r="O2" s="47"/>
      <c r="P2" s="7"/>
      <c r="Q2" s="7"/>
      <c r="R2" s="7"/>
    </row>
    <row r="3" spans="1:18" s="6" customFormat="1" ht="12.75" x14ac:dyDescent="0.2">
      <c r="A3" s="7"/>
      <c r="B3" s="7"/>
      <c r="C3" s="7"/>
      <c r="D3" s="7" t="s">
        <v>2</v>
      </c>
      <c r="E3" s="7" t="s">
        <v>8</v>
      </c>
      <c r="F3" s="13" t="s">
        <v>77</v>
      </c>
      <c r="G3" s="13" t="s">
        <v>8</v>
      </c>
      <c r="H3" s="50" t="s">
        <v>78</v>
      </c>
      <c r="I3" s="50"/>
      <c r="J3" s="50"/>
      <c r="K3" s="13" t="s">
        <v>8</v>
      </c>
      <c r="L3" s="33" t="s">
        <v>108</v>
      </c>
      <c r="M3" s="33" t="s">
        <v>8</v>
      </c>
      <c r="N3" s="33" t="s">
        <v>109</v>
      </c>
      <c r="O3" s="33" t="s">
        <v>8</v>
      </c>
      <c r="P3" s="49" t="s">
        <v>100</v>
      </c>
      <c r="Q3" s="49"/>
      <c r="R3" s="49"/>
    </row>
    <row r="4" spans="1:18" s="6" customFormat="1" ht="12.75" x14ac:dyDescent="0.2">
      <c r="A4" s="7"/>
      <c r="B4" s="7"/>
      <c r="C4" s="7"/>
      <c r="D4" s="7" t="s">
        <v>79</v>
      </c>
      <c r="E4" s="7"/>
      <c r="F4" s="13" t="s">
        <v>79</v>
      </c>
      <c r="G4" s="13"/>
      <c r="H4" s="13" t="s">
        <v>106</v>
      </c>
      <c r="I4" s="13" t="s">
        <v>8</v>
      </c>
      <c r="J4" s="13" t="s">
        <v>107</v>
      </c>
      <c r="K4" s="13"/>
      <c r="L4" s="33" t="s">
        <v>79</v>
      </c>
      <c r="M4" s="33"/>
      <c r="N4" s="33" t="s">
        <v>79</v>
      </c>
      <c r="O4" s="33"/>
      <c r="P4" s="49"/>
      <c r="Q4" s="49"/>
      <c r="R4" s="49"/>
    </row>
    <row r="5" spans="1:18" s="6" customFormat="1" ht="12.75" x14ac:dyDescent="0.2">
      <c r="A5" s="7">
        <v>1</v>
      </c>
      <c r="B5" s="8" t="s">
        <v>9</v>
      </c>
      <c r="C5" s="8" t="s">
        <v>10</v>
      </c>
      <c r="D5" s="9">
        <f>'Univariate Data'!I7</f>
        <v>0.90476190476190477</v>
      </c>
      <c r="E5" s="10" t="str">
        <f t="shared" ref="E5:E10" si="0">IF(D5&lt;0.4,"N",IF(D5&lt;0.46,"E",IF(D5&lt;0.52,"E+",IF(D5&lt;0.58,"D",IF(D5&lt;0.64,"D+",IF(D5&lt;0.7,"C",IF(D5&lt;0.76,"C+",IF(D5&lt;0.82,"B",IF(D5&lt;0.88,"B+",IF(D5&lt;0.94,"A","A+"))))))))))</f>
        <v>A</v>
      </c>
      <c r="F5" s="26">
        <f>'Linear Relations &amp; Equations'!H7</f>
        <v>0.88</v>
      </c>
      <c r="G5" s="12" t="str">
        <f t="shared" ref="G5:G10" si="1">IF(F5&lt;0.4,"N",IF(F5&lt;0.46,"E",IF(F5&lt;0.52,"E+",IF(F5&lt;0.58,"D",IF(F5&lt;0.64,"D+",IF(F5&lt;0.7,"C",IF(F5&lt;0.76,"C+",IF(F5&lt;0.82,"B",IF(F5&lt;0.88,"B+",IF(F5&lt;0.94,"A","A+"))))))))))</f>
        <v>A</v>
      </c>
      <c r="H5" s="26">
        <f>'Linear Graphs &amp; Models'!L7</f>
        <v>0.6</v>
      </c>
      <c r="I5" s="12" t="str">
        <f t="shared" ref="I5:I10" si="2">IF(H5&lt;0.4,"N",IF(H5&lt;0.46,"E",IF(H5&lt;0.52,"E+",IF(H5&lt;0.58,"D",IF(H5&lt;0.64,"D+",IF(H5&lt;0.7,"C",IF(H5&lt;0.76,"C+",IF(H5&lt;0.82,"B",IF(H5&lt;0.88,"B+",IF(H5&lt;0.94,"A","A+"))))))))))</f>
        <v>D+</v>
      </c>
      <c r="J5" s="11">
        <f>'Linear Graphs &amp; Models'!E7</f>
        <v>0.8</v>
      </c>
      <c r="K5" s="12" t="str">
        <f t="shared" ref="K5:K10" si="3">IF(J5&lt;0.4,"N",IF(J5&lt;0.46,"E",IF(J5&lt;0.52,"E+",IF(J5&lt;0.58,"D",IF(J5&lt;0.64,"D+",IF(J5&lt;0.7,"C",IF(J5&lt;0.76,"C+",IF(J5&lt;0.82,"B",IF(J5&lt;0.88,"B+",IF(J5&lt;0.94,"A","A+"))))))))))</f>
        <v>B</v>
      </c>
      <c r="L5" s="9">
        <f>'Bi Variate Data'!E7</f>
        <v>0.80555555555555558</v>
      </c>
      <c r="M5" s="10" t="str">
        <f t="shared" ref="M5:M28" si="4">IF(L5&lt;0.4,"N",IF(L5&lt;0.46,"E",IF(L5&lt;0.52,"E+",IF(L5&lt;0.58,"D",IF(L5&lt;0.64,"D+",IF(L5&lt;0.7,"C",IF(L5&lt;0.76,"C+",IF(L5&lt;0.82,"B",IF(L5&lt;0.88,"B+",IF(L5&lt;0.94,"A","A+"))))))))))</f>
        <v>B</v>
      </c>
      <c r="N5" s="9">
        <f>'Semester Exam'!G7</f>
        <v>0.76470588235294112</v>
      </c>
      <c r="O5" s="10" t="str">
        <f>IF(N5&lt;0.4,"UG",IF(N5&lt;0.46,"E",IF(N5&lt;0.52,"E+",IF(N5&lt;0.58,"D",IF(N5&lt;0.64,"D+",IF(N5&lt;0.7,"C",IF(N5&lt;0.76,"C+",IF(N5&lt;0.82,"B",IF(N5&lt;0.88,"B+",IF(N5&lt;0.94,"A","A+"))))))))))</f>
        <v>B</v>
      </c>
      <c r="P5" s="7" t="s">
        <v>83</v>
      </c>
      <c r="Q5" s="7">
        <v>94</v>
      </c>
      <c r="R5" s="7" t="s">
        <v>84</v>
      </c>
    </row>
    <row r="6" spans="1:18" s="6" customFormat="1" ht="12.75" x14ac:dyDescent="0.2">
      <c r="A6" s="7">
        <v>2</v>
      </c>
      <c r="B6" s="8" t="s">
        <v>12</v>
      </c>
      <c r="C6" s="8" t="s">
        <v>13</v>
      </c>
      <c r="D6" s="9">
        <f>'Univariate Data'!I8</f>
        <v>0.45238095238095238</v>
      </c>
      <c r="E6" s="10" t="str">
        <f t="shared" si="0"/>
        <v>E</v>
      </c>
      <c r="F6" s="26">
        <f>'Linear Relations &amp; Equations'!H8</f>
        <v>0.34</v>
      </c>
      <c r="G6" s="25" t="str">
        <f t="shared" si="1"/>
        <v>N</v>
      </c>
      <c r="H6" s="26">
        <f>'Linear Graphs &amp; Models'!L8</f>
        <v>0.22</v>
      </c>
      <c r="I6" s="29" t="str">
        <f t="shared" si="2"/>
        <v>N</v>
      </c>
      <c r="J6" s="26">
        <f>'Linear Graphs &amp; Models'!E8</f>
        <v>0.4</v>
      </c>
      <c r="K6" s="12" t="str">
        <f t="shared" si="3"/>
        <v>E</v>
      </c>
      <c r="L6" s="9">
        <f>'Bi Variate Data'!E8</f>
        <v>0</v>
      </c>
      <c r="M6" s="10" t="str">
        <f t="shared" si="4"/>
        <v>N</v>
      </c>
      <c r="N6" s="9">
        <f>'Semester Exam'!G8</f>
        <v>0.18823529411764706</v>
      </c>
      <c r="O6" s="10" t="str">
        <f t="shared" ref="O6:O28" si="5">IF(N6&lt;0.4,"UG",IF(N6&lt;0.46,"E",IF(N6&lt;0.52,"E+",IF(N6&lt;0.58,"D",IF(N6&lt;0.64,"D+",IF(N6&lt;0.7,"C",IF(N6&lt;0.76,"C+",IF(N6&lt;0.82,"B",IF(N6&lt;0.88,"B+",IF(N6&lt;0.94,"A","A+"))))))))))</f>
        <v>UG</v>
      </c>
      <c r="P6" s="7" t="s">
        <v>80</v>
      </c>
      <c r="Q6" s="7">
        <v>88</v>
      </c>
      <c r="R6" s="7" t="s">
        <v>87</v>
      </c>
    </row>
    <row r="7" spans="1:18" s="6" customFormat="1" ht="12.75" x14ac:dyDescent="0.2">
      <c r="A7" s="7">
        <v>3</v>
      </c>
      <c r="B7" s="8" t="s">
        <v>15</v>
      </c>
      <c r="C7" s="8" t="s">
        <v>16</v>
      </c>
      <c r="D7" s="9">
        <f>'Univariate Data'!I9</f>
        <v>0.54761904761904767</v>
      </c>
      <c r="E7" s="10" t="str">
        <f t="shared" si="0"/>
        <v>D</v>
      </c>
      <c r="F7" s="26">
        <f>'Linear Relations &amp; Equations'!H9</f>
        <v>0.84</v>
      </c>
      <c r="G7" s="12" t="str">
        <f t="shared" si="1"/>
        <v>B+</v>
      </c>
      <c r="H7" s="26">
        <f>'Linear Graphs &amp; Models'!L9</f>
        <v>0.46</v>
      </c>
      <c r="I7" s="12" t="str">
        <f t="shared" si="2"/>
        <v>E+</v>
      </c>
      <c r="J7" s="11">
        <f>'Linear Graphs &amp; Models'!E9</f>
        <v>0.85</v>
      </c>
      <c r="K7" s="12" t="str">
        <f t="shared" si="3"/>
        <v>B+</v>
      </c>
      <c r="L7" s="9">
        <f>'Bi Variate Data'!E9</f>
        <v>0.55555555555555558</v>
      </c>
      <c r="M7" s="10" t="str">
        <f t="shared" si="4"/>
        <v>D</v>
      </c>
      <c r="N7" s="9">
        <f>'Semester Exam'!G9</f>
        <v>0.45882352941176469</v>
      </c>
      <c r="O7" s="10" t="str">
        <f t="shared" si="5"/>
        <v>E</v>
      </c>
      <c r="P7" s="7" t="s">
        <v>90</v>
      </c>
      <c r="Q7" s="7">
        <v>82</v>
      </c>
      <c r="R7" s="7" t="s">
        <v>91</v>
      </c>
    </row>
    <row r="8" spans="1:18" s="6" customFormat="1" ht="12.75" x14ac:dyDescent="0.2">
      <c r="A8" s="7">
        <v>4</v>
      </c>
      <c r="B8" s="8" t="s">
        <v>17</v>
      </c>
      <c r="C8" s="8" t="s">
        <v>18</v>
      </c>
      <c r="D8" s="9">
        <f>'Univariate Data'!I10</f>
        <v>0.7142857142857143</v>
      </c>
      <c r="E8" s="10" t="str">
        <f t="shared" si="0"/>
        <v>C+</v>
      </c>
      <c r="F8" s="26">
        <f>'Linear Relations &amp; Equations'!H10</f>
        <v>0.52</v>
      </c>
      <c r="G8" s="12" t="str">
        <f t="shared" si="1"/>
        <v>D</v>
      </c>
      <c r="H8" s="26">
        <f>'Linear Graphs &amp; Models'!L10</f>
        <v>0.24</v>
      </c>
      <c r="I8" s="25" t="str">
        <f t="shared" si="2"/>
        <v>N</v>
      </c>
      <c r="J8" s="11">
        <f>'Linear Graphs &amp; Models'!E10</f>
        <v>0.4</v>
      </c>
      <c r="K8" s="12" t="str">
        <f t="shared" si="3"/>
        <v>E</v>
      </c>
      <c r="L8" s="9">
        <f>'Bi Variate Data'!E10</f>
        <v>0.22222222222222221</v>
      </c>
      <c r="M8" s="41" t="str">
        <f t="shared" si="4"/>
        <v>N</v>
      </c>
      <c r="N8" s="9">
        <f>'Semester Exam'!G10</f>
        <v>0.43529411764705883</v>
      </c>
      <c r="O8" s="10" t="str">
        <f t="shared" si="5"/>
        <v>E</v>
      </c>
      <c r="P8" s="7" t="s">
        <v>92</v>
      </c>
      <c r="Q8" s="7">
        <v>76</v>
      </c>
      <c r="R8" s="7" t="s">
        <v>93</v>
      </c>
    </row>
    <row r="9" spans="1:18" s="6" customFormat="1" ht="12.75" x14ac:dyDescent="0.2">
      <c r="A9" s="7">
        <v>5</v>
      </c>
      <c r="B9" s="8" t="s">
        <v>55</v>
      </c>
      <c r="C9" s="8" t="s">
        <v>56</v>
      </c>
      <c r="D9" s="9">
        <f>'Univariate Data'!I11</f>
        <v>0.80952380952380953</v>
      </c>
      <c r="E9" s="10" t="str">
        <f t="shared" si="0"/>
        <v>B</v>
      </c>
      <c r="F9" s="26">
        <f>'Linear Relations &amp; Equations'!H11</f>
        <v>0.86</v>
      </c>
      <c r="G9" s="12" t="str">
        <f t="shared" si="1"/>
        <v>B+</v>
      </c>
      <c r="H9" s="26">
        <f>'Linear Graphs &amp; Models'!L11</f>
        <v>0.6</v>
      </c>
      <c r="I9" s="12" t="str">
        <f t="shared" si="2"/>
        <v>D+</v>
      </c>
      <c r="J9" s="26">
        <f>'Linear Graphs &amp; Models'!E11</f>
        <v>1</v>
      </c>
      <c r="K9" s="12" t="str">
        <f t="shared" si="3"/>
        <v>A+</v>
      </c>
      <c r="L9" s="9">
        <f>'Bi Variate Data'!E11</f>
        <v>0.55555555555555558</v>
      </c>
      <c r="M9" s="10" t="str">
        <f t="shared" si="4"/>
        <v>D</v>
      </c>
      <c r="N9" s="9">
        <f>'Semester Exam'!G11</f>
        <v>0.52941176470588236</v>
      </c>
      <c r="O9" s="10" t="str">
        <f t="shared" si="5"/>
        <v>D</v>
      </c>
      <c r="P9" s="7" t="s">
        <v>82</v>
      </c>
      <c r="Q9" s="7">
        <v>70</v>
      </c>
      <c r="R9" s="7" t="s">
        <v>94</v>
      </c>
    </row>
    <row r="10" spans="1:18" s="6" customFormat="1" ht="12.75" x14ac:dyDescent="0.2">
      <c r="A10" s="7">
        <v>6</v>
      </c>
      <c r="B10" s="8" t="s">
        <v>19</v>
      </c>
      <c r="C10" s="8" t="s">
        <v>20</v>
      </c>
      <c r="D10" s="9">
        <f>'Univariate Data'!I12</f>
        <v>0.69047619047619047</v>
      </c>
      <c r="E10" s="10" t="str">
        <f t="shared" si="0"/>
        <v>C</v>
      </c>
      <c r="F10" s="26">
        <f>'Linear Relations &amp; Equations'!H12</f>
        <v>0.86</v>
      </c>
      <c r="G10" s="12" t="str">
        <f t="shared" si="1"/>
        <v>B+</v>
      </c>
      <c r="H10" s="26">
        <f>'Linear Graphs &amp; Models'!L12</f>
        <v>0.44</v>
      </c>
      <c r="I10" s="12" t="str">
        <f t="shared" si="2"/>
        <v>E</v>
      </c>
      <c r="J10" s="11">
        <f>'Linear Graphs &amp; Models'!E12</f>
        <v>1</v>
      </c>
      <c r="K10" s="12" t="str">
        <f t="shared" si="3"/>
        <v>A+</v>
      </c>
      <c r="L10" s="9">
        <f>'Bi Variate Data'!E12</f>
        <v>0.1111111111111111</v>
      </c>
      <c r="M10" s="27" t="str">
        <f t="shared" si="4"/>
        <v>N</v>
      </c>
      <c r="N10" s="9">
        <f>'Semester Exam'!G12</f>
        <v>0.54117647058823526</v>
      </c>
      <c r="O10" s="10" t="str">
        <f t="shared" si="5"/>
        <v>D</v>
      </c>
      <c r="P10" s="7" t="s">
        <v>89</v>
      </c>
      <c r="Q10" s="7">
        <v>64</v>
      </c>
      <c r="R10" s="7" t="s">
        <v>95</v>
      </c>
    </row>
    <row r="11" spans="1:18" s="6" customFormat="1" ht="12.75" x14ac:dyDescent="0.2">
      <c r="A11" s="7">
        <v>7</v>
      </c>
      <c r="B11" s="8" t="s">
        <v>22</v>
      </c>
      <c r="C11" s="8" t="s">
        <v>23</v>
      </c>
      <c r="D11" s="9">
        <f>'Univariate Data'!I13</f>
        <v>0.90476190476190477</v>
      </c>
      <c r="E11" s="10" t="str">
        <f t="shared" ref="E11:E28" si="6">IF(D11&lt;0.4,"N",IF(D11&lt;0.46,"E",IF(D11&lt;0.52,"E+",IF(D11&lt;0.58,"D",IF(D11&lt;0.64,"D+",IF(D11&lt;0.7,"C",IF(D11&lt;0.76,"C+",IF(D11&lt;0.82,"B",IF(D11&lt;0.88,"B+",IF(D11&lt;0.94,"A","A+"))))))))))</f>
        <v>A</v>
      </c>
      <c r="F11" s="26">
        <f>'Linear Relations &amp; Equations'!H13</f>
        <v>0.84</v>
      </c>
      <c r="G11" s="12" t="str">
        <f t="shared" ref="G11:G28" si="7">IF(F11&lt;0.4,"N",IF(F11&lt;0.46,"E",IF(F11&lt;0.52,"E+",IF(F11&lt;0.58,"D",IF(F11&lt;0.64,"D+",IF(F11&lt;0.7,"C",IF(F11&lt;0.76,"C+",IF(F11&lt;0.82,"B",IF(F11&lt;0.88,"B+",IF(F11&lt;0.94,"A","A+"))))))))))</f>
        <v>B+</v>
      </c>
      <c r="H11" s="26">
        <f>'Linear Graphs &amp; Models'!L13</f>
        <v>0.72</v>
      </c>
      <c r="I11" s="12" t="str">
        <f t="shared" ref="I11:I28" si="8">IF(H11&lt;0.4,"N",IF(H11&lt;0.46,"E",IF(H11&lt;0.52,"E+",IF(H11&lt;0.58,"D",IF(H11&lt;0.64,"D+",IF(H11&lt;0.7,"C",IF(H11&lt;0.76,"C+",IF(H11&lt;0.82,"B",IF(H11&lt;0.88,"B+",IF(H11&lt;0.94,"A","A+"))))))))))</f>
        <v>C+</v>
      </c>
      <c r="J11" s="11">
        <f>'Linear Graphs &amp; Models'!E13</f>
        <v>0.7</v>
      </c>
      <c r="K11" s="12" t="str">
        <f t="shared" ref="K11:K28" si="9">IF(J11&lt;0.4,"N",IF(J11&lt;0.46,"E",IF(J11&lt;0.52,"E+",IF(J11&lt;0.58,"D",IF(J11&lt;0.64,"D+",IF(J11&lt;0.7,"C",IF(J11&lt;0.76,"C+",IF(J11&lt;0.82,"B",IF(J11&lt;0.88,"B+",IF(J11&lt;0.94,"A","A+"))))))))))</f>
        <v>C+</v>
      </c>
      <c r="L11" s="9">
        <f>'Bi Variate Data'!E13</f>
        <v>0.69444444444444442</v>
      </c>
      <c r="M11" s="10" t="str">
        <f t="shared" si="4"/>
        <v>C</v>
      </c>
      <c r="N11" s="9">
        <f>'Semester Exam'!G13</f>
        <v>0.69411764705882351</v>
      </c>
      <c r="O11" s="10" t="str">
        <f t="shared" si="5"/>
        <v>C</v>
      </c>
      <c r="P11" s="7" t="s">
        <v>81</v>
      </c>
      <c r="Q11" s="7">
        <v>58</v>
      </c>
      <c r="R11" s="7" t="s">
        <v>96</v>
      </c>
    </row>
    <row r="12" spans="1:18" s="6" customFormat="1" ht="12.75" x14ac:dyDescent="0.2">
      <c r="A12" s="7">
        <v>8</v>
      </c>
      <c r="B12" s="8" t="s">
        <v>24</v>
      </c>
      <c r="C12" s="8" t="s">
        <v>25</v>
      </c>
      <c r="D12" s="9">
        <f>'Univariate Data'!I14</f>
        <v>0.61904761904761907</v>
      </c>
      <c r="E12" s="10" t="str">
        <f t="shared" si="6"/>
        <v>D+</v>
      </c>
      <c r="F12" s="26">
        <f>'Linear Relations &amp; Equations'!H14</f>
        <v>0.7</v>
      </c>
      <c r="G12" s="12" t="str">
        <f t="shared" si="7"/>
        <v>C+</v>
      </c>
      <c r="H12" s="26">
        <f>'Linear Graphs &amp; Models'!L14</f>
        <v>0.22</v>
      </c>
      <c r="I12" s="39" t="str">
        <f t="shared" si="8"/>
        <v>N</v>
      </c>
      <c r="J12" s="11">
        <f>'Linear Graphs &amp; Models'!E14</f>
        <v>0.4</v>
      </c>
      <c r="K12" s="12" t="str">
        <f t="shared" si="9"/>
        <v>E</v>
      </c>
      <c r="L12" s="9">
        <f>'Bi Variate Data'!E14</f>
        <v>0.33333333333333331</v>
      </c>
      <c r="M12" s="41" t="str">
        <f t="shared" si="4"/>
        <v>N</v>
      </c>
      <c r="N12" s="9">
        <f>'Semester Exam'!G14</f>
        <v>0.58823529411764708</v>
      </c>
      <c r="O12" s="10" t="str">
        <f t="shared" si="5"/>
        <v>D+</v>
      </c>
      <c r="P12" s="7" t="s">
        <v>85</v>
      </c>
      <c r="Q12" s="7">
        <v>52</v>
      </c>
      <c r="R12" s="7" t="s">
        <v>97</v>
      </c>
    </row>
    <row r="13" spans="1:18" s="6" customFormat="1" ht="12.75" x14ac:dyDescent="0.2">
      <c r="A13" s="7">
        <v>9</v>
      </c>
      <c r="B13" s="8" t="s">
        <v>26</v>
      </c>
      <c r="C13" s="8" t="s">
        <v>27</v>
      </c>
      <c r="D13" s="9">
        <f>'Univariate Data'!I15</f>
        <v>0.61904761904761907</v>
      </c>
      <c r="E13" s="10" t="str">
        <f t="shared" si="6"/>
        <v>D+</v>
      </c>
      <c r="F13" s="26">
        <f>'Linear Relations &amp; Equations'!H15</f>
        <v>0.52</v>
      </c>
      <c r="G13" s="12" t="str">
        <f t="shared" si="7"/>
        <v>D</v>
      </c>
      <c r="H13" s="26">
        <f>'Linear Graphs &amp; Models'!L15</f>
        <v>0.46</v>
      </c>
      <c r="I13" s="12" t="str">
        <f t="shared" si="8"/>
        <v>E+</v>
      </c>
      <c r="J13" s="11">
        <f>'Linear Graphs &amp; Models'!E15</f>
        <v>0.8</v>
      </c>
      <c r="K13" s="12" t="str">
        <f t="shared" si="9"/>
        <v>B</v>
      </c>
      <c r="L13" s="9">
        <f>'Bi Variate Data'!E15</f>
        <v>0.1388888888888889</v>
      </c>
      <c r="M13" s="27" t="str">
        <f t="shared" si="4"/>
        <v>N</v>
      </c>
      <c r="N13" s="9">
        <f>'Semester Exam'!G15</f>
        <v>0.44705882352941179</v>
      </c>
      <c r="O13" s="10" t="str">
        <f t="shared" si="5"/>
        <v>E</v>
      </c>
      <c r="P13" s="7" t="s">
        <v>88</v>
      </c>
      <c r="Q13" s="7">
        <v>46</v>
      </c>
      <c r="R13" s="7" t="s">
        <v>98</v>
      </c>
    </row>
    <row r="14" spans="1:18" s="6" customFormat="1" ht="12.75" x14ac:dyDescent="0.2">
      <c r="A14" s="7">
        <v>10</v>
      </c>
      <c r="B14" s="8" t="s">
        <v>57</v>
      </c>
      <c r="C14" s="8" t="s">
        <v>58</v>
      </c>
      <c r="D14" s="9">
        <f>'Univariate Data'!I16</f>
        <v>0.83333333333333337</v>
      </c>
      <c r="E14" s="10" t="str">
        <f t="shared" si="6"/>
        <v>B+</v>
      </c>
      <c r="F14" s="11">
        <f>'Linear Relations &amp; Equations'!H16</f>
        <v>0.68</v>
      </c>
      <c r="G14" s="12" t="str">
        <f t="shared" si="7"/>
        <v>C</v>
      </c>
      <c r="H14" s="26">
        <f>'Linear Graphs &amp; Models'!L16</f>
        <v>0.36</v>
      </c>
      <c r="I14" s="25" t="str">
        <f t="shared" si="8"/>
        <v>N</v>
      </c>
      <c r="J14" s="26">
        <f>'Linear Graphs &amp; Models'!E16</f>
        <v>0.4</v>
      </c>
      <c r="K14" s="12" t="str">
        <f t="shared" si="9"/>
        <v>E</v>
      </c>
      <c r="L14" s="9">
        <f>'Bi Variate Data'!E16</f>
        <v>0</v>
      </c>
      <c r="M14" s="41" t="str">
        <f t="shared" si="4"/>
        <v>N</v>
      </c>
      <c r="N14" s="9">
        <f>'Semester Exam'!G16</f>
        <v>0.6588235294117647</v>
      </c>
      <c r="O14" s="10" t="str">
        <f t="shared" si="5"/>
        <v>C</v>
      </c>
      <c r="P14" s="7" t="s">
        <v>86</v>
      </c>
      <c r="Q14" s="7">
        <v>40</v>
      </c>
      <c r="R14" s="7" t="s">
        <v>99</v>
      </c>
    </row>
    <row r="15" spans="1:18" s="6" customFormat="1" ht="12.75" x14ac:dyDescent="0.2">
      <c r="A15" s="7">
        <v>12</v>
      </c>
      <c r="B15" s="8" t="s">
        <v>28</v>
      </c>
      <c r="C15" s="8" t="s">
        <v>30</v>
      </c>
      <c r="D15" s="9">
        <f>'Univariate Data'!I18</f>
        <v>0.66666666666666663</v>
      </c>
      <c r="E15" s="10" t="str">
        <f t="shared" si="6"/>
        <v>C</v>
      </c>
      <c r="F15" s="11">
        <f>'Linear Relations &amp; Equations'!H18</f>
        <v>0.78</v>
      </c>
      <c r="G15" s="12" t="str">
        <f t="shared" si="7"/>
        <v>B</v>
      </c>
      <c r="H15" s="26">
        <f>'Linear Graphs &amp; Models'!L18</f>
        <v>0.66</v>
      </c>
      <c r="I15" s="12" t="str">
        <f t="shared" si="8"/>
        <v>C</v>
      </c>
      <c r="J15" s="11">
        <f>'Linear Graphs &amp; Models'!E18</f>
        <v>0.6</v>
      </c>
      <c r="K15" s="12" t="str">
        <f t="shared" si="9"/>
        <v>D+</v>
      </c>
      <c r="L15" s="9">
        <f>'Bi Variate Data'!E18</f>
        <v>0.33333333333333331</v>
      </c>
      <c r="M15" s="27" t="str">
        <f t="shared" si="4"/>
        <v>N</v>
      </c>
      <c r="N15" s="9">
        <f>'Semester Exam'!G18</f>
        <v>0.70588235294117652</v>
      </c>
      <c r="O15" s="10" t="str">
        <f t="shared" si="5"/>
        <v>C+</v>
      </c>
      <c r="P15" s="7"/>
      <c r="Q15" s="7"/>
      <c r="R15" s="7"/>
    </row>
    <row r="16" spans="1:18" s="6" customFormat="1" ht="12.75" x14ac:dyDescent="0.2">
      <c r="A16" s="7">
        <v>13</v>
      </c>
      <c r="B16" s="8" t="s">
        <v>59</v>
      </c>
      <c r="C16" s="8" t="s">
        <v>60</v>
      </c>
      <c r="D16" s="9">
        <f>'Univariate Data'!I19</f>
        <v>0.8571428571428571</v>
      </c>
      <c r="E16" s="10" t="str">
        <f t="shared" si="6"/>
        <v>B+</v>
      </c>
      <c r="F16" s="11">
        <f>'Linear Relations &amp; Equations'!H19</f>
        <v>0.88</v>
      </c>
      <c r="G16" s="12" t="str">
        <f t="shared" si="7"/>
        <v>A</v>
      </c>
      <c r="H16" s="26">
        <f>'Linear Graphs &amp; Models'!L19</f>
        <v>0.34</v>
      </c>
      <c r="I16" s="25" t="str">
        <f t="shared" si="8"/>
        <v>N</v>
      </c>
      <c r="J16" s="11">
        <f>'Linear Graphs &amp; Models'!E19</f>
        <v>0.65</v>
      </c>
      <c r="K16" s="12" t="str">
        <f t="shared" si="9"/>
        <v>C</v>
      </c>
      <c r="L16" s="9">
        <f>'Bi Variate Data'!E19</f>
        <v>0.41666666666666669</v>
      </c>
      <c r="M16" s="10" t="str">
        <f t="shared" si="4"/>
        <v>E</v>
      </c>
      <c r="N16" s="9">
        <f>'Semester Exam'!G19</f>
        <v>0.51764705882352946</v>
      </c>
      <c r="O16" s="10" t="str">
        <f t="shared" si="5"/>
        <v>E+</v>
      </c>
      <c r="P16" s="7"/>
      <c r="Q16" s="7"/>
      <c r="R16" s="7"/>
    </row>
    <row r="17" spans="1:18" s="6" customFormat="1" ht="12.75" x14ac:dyDescent="0.2">
      <c r="A17" s="7">
        <v>14</v>
      </c>
      <c r="B17" s="8" t="s">
        <v>31</v>
      </c>
      <c r="C17" s="8" t="s">
        <v>32</v>
      </c>
      <c r="D17" s="9">
        <f>'Univariate Data'!I20</f>
        <v>0.80952380952380953</v>
      </c>
      <c r="E17" s="10" t="str">
        <f t="shared" si="6"/>
        <v>B</v>
      </c>
      <c r="F17" s="11">
        <f>'Linear Relations &amp; Equations'!H20</f>
        <v>0.6</v>
      </c>
      <c r="G17" s="12" t="str">
        <f t="shared" si="7"/>
        <v>D+</v>
      </c>
      <c r="H17" s="26">
        <f>'Linear Graphs &amp; Models'!L20</f>
        <v>0.34</v>
      </c>
      <c r="I17" s="25" t="str">
        <f t="shared" si="8"/>
        <v>N</v>
      </c>
      <c r="J17" s="11">
        <f>'Linear Graphs &amp; Models'!E20</f>
        <v>0.75</v>
      </c>
      <c r="K17" s="12" t="str">
        <f t="shared" si="9"/>
        <v>C+</v>
      </c>
      <c r="L17" s="9">
        <f>'Bi Variate Data'!E20</f>
        <v>0.27777777777777779</v>
      </c>
      <c r="M17" s="41" t="str">
        <f t="shared" si="4"/>
        <v>N</v>
      </c>
      <c r="N17" s="9">
        <f>'Semester Exam'!G20</f>
        <v>0.37647058823529411</v>
      </c>
      <c r="O17" s="10" t="str">
        <f t="shared" si="5"/>
        <v>UG</v>
      </c>
      <c r="P17" s="7"/>
      <c r="Q17" s="7"/>
      <c r="R17" s="7"/>
    </row>
    <row r="18" spans="1:18" s="6" customFormat="1" ht="12.75" x14ac:dyDescent="0.2">
      <c r="A18" s="7">
        <v>15</v>
      </c>
      <c r="B18" s="8" t="s">
        <v>33</v>
      </c>
      <c r="C18" s="8" t="s">
        <v>34</v>
      </c>
      <c r="D18" s="9">
        <f>'Univariate Data'!I21</f>
        <v>0.45238095238095238</v>
      </c>
      <c r="E18" s="10" t="str">
        <f t="shared" si="6"/>
        <v>E</v>
      </c>
      <c r="F18" s="11">
        <f>'Linear Relations &amp; Equations'!H21</f>
        <v>0.7</v>
      </c>
      <c r="G18" s="12" t="str">
        <f t="shared" si="7"/>
        <v>C+</v>
      </c>
      <c r="H18" s="26">
        <f>'Linear Graphs &amp; Models'!L21</f>
        <v>0.16</v>
      </c>
      <c r="I18" s="25" t="str">
        <f t="shared" si="8"/>
        <v>N</v>
      </c>
      <c r="J18" s="11">
        <f>'Linear Graphs &amp; Models'!E21</f>
        <v>0.7</v>
      </c>
      <c r="K18" s="12" t="str">
        <f t="shared" si="9"/>
        <v>C+</v>
      </c>
      <c r="L18" s="9">
        <f>'Bi Variate Data'!E21</f>
        <v>0.66666666666666663</v>
      </c>
      <c r="M18" s="10" t="str">
        <f t="shared" si="4"/>
        <v>C</v>
      </c>
      <c r="N18" s="9">
        <f>'Semester Exam'!G21</f>
        <v>0.4823529411764706</v>
      </c>
      <c r="O18" s="10" t="str">
        <f t="shared" si="5"/>
        <v>E+</v>
      </c>
      <c r="P18" s="7"/>
      <c r="Q18" s="7"/>
      <c r="R18" s="7"/>
    </row>
    <row r="19" spans="1:18" s="6" customFormat="1" ht="12.75" x14ac:dyDescent="0.2">
      <c r="A19" s="7">
        <v>16</v>
      </c>
      <c r="B19" s="8" t="s">
        <v>35</v>
      </c>
      <c r="C19" s="8" t="s">
        <v>36</v>
      </c>
      <c r="D19" s="9">
        <f>'Univariate Data'!I22</f>
        <v>0.90476190476190477</v>
      </c>
      <c r="E19" s="10" t="str">
        <f t="shared" si="6"/>
        <v>A</v>
      </c>
      <c r="F19" s="11">
        <f>'Linear Relations &amp; Equations'!H22</f>
        <v>0.88</v>
      </c>
      <c r="G19" s="12" t="str">
        <f t="shared" si="7"/>
        <v>A</v>
      </c>
      <c r="H19" s="26">
        <f>'Linear Graphs &amp; Models'!L22</f>
        <v>0.5</v>
      </c>
      <c r="I19" s="12" t="str">
        <f t="shared" si="8"/>
        <v>E+</v>
      </c>
      <c r="J19" s="11">
        <f>'Linear Graphs &amp; Models'!E22</f>
        <v>0.7</v>
      </c>
      <c r="K19" s="12" t="str">
        <f t="shared" si="9"/>
        <v>C+</v>
      </c>
      <c r="L19" s="9">
        <f>'Bi Variate Data'!E22</f>
        <v>0.75</v>
      </c>
      <c r="M19" s="10" t="str">
        <f t="shared" si="4"/>
        <v>C+</v>
      </c>
      <c r="N19" s="9">
        <f>'Semester Exam'!G22</f>
        <v>0.78823529411764703</v>
      </c>
      <c r="O19" s="10" t="str">
        <f t="shared" si="5"/>
        <v>B</v>
      </c>
      <c r="P19" s="7"/>
      <c r="Q19" s="7"/>
      <c r="R19" s="7"/>
    </row>
    <row r="20" spans="1:18" s="6" customFormat="1" ht="12.75" x14ac:dyDescent="0.2">
      <c r="A20" s="7">
        <v>17</v>
      </c>
      <c r="B20" s="8" t="s">
        <v>37</v>
      </c>
      <c r="C20" s="8" t="s">
        <v>38</v>
      </c>
      <c r="D20" s="9">
        <f>'Univariate Data'!I23</f>
        <v>0.90476190476190477</v>
      </c>
      <c r="E20" s="10" t="str">
        <f t="shared" si="6"/>
        <v>A</v>
      </c>
      <c r="F20" s="11">
        <f>'Linear Relations &amp; Equations'!H23</f>
        <v>0.9</v>
      </c>
      <c r="G20" s="12" t="str">
        <f t="shared" si="7"/>
        <v>A</v>
      </c>
      <c r="H20" s="26">
        <f>'Linear Graphs &amp; Models'!L23</f>
        <v>0.44</v>
      </c>
      <c r="I20" s="12" t="str">
        <f t="shared" si="8"/>
        <v>E</v>
      </c>
      <c r="J20" s="11">
        <f>'Linear Graphs &amp; Models'!E23</f>
        <v>0.85</v>
      </c>
      <c r="K20" s="12" t="str">
        <f t="shared" si="9"/>
        <v>B+</v>
      </c>
      <c r="L20" s="9">
        <f>'Bi Variate Data'!E23</f>
        <v>0.41666666666666669</v>
      </c>
      <c r="M20" s="10" t="str">
        <f t="shared" si="4"/>
        <v>E</v>
      </c>
      <c r="N20" s="9">
        <f>'Semester Exam'!G23</f>
        <v>0.71764705882352942</v>
      </c>
      <c r="O20" s="10" t="str">
        <f t="shared" si="5"/>
        <v>C+</v>
      </c>
      <c r="P20" s="7"/>
      <c r="Q20" s="7"/>
      <c r="R20" s="7"/>
    </row>
    <row r="21" spans="1:18" s="6" customFormat="1" ht="12.75" x14ac:dyDescent="0.2">
      <c r="A21" s="7">
        <v>18</v>
      </c>
      <c r="B21" s="8" t="s">
        <v>39</v>
      </c>
      <c r="C21" s="8" t="s">
        <v>40</v>
      </c>
      <c r="D21" s="9">
        <f>'Univariate Data'!I24</f>
        <v>0.90476190476190477</v>
      </c>
      <c r="E21" s="10" t="str">
        <f t="shared" si="6"/>
        <v>A</v>
      </c>
      <c r="F21" s="11">
        <f>'Linear Relations &amp; Equations'!H24</f>
        <v>0.94</v>
      </c>
      <c r="G21" s="12" t="str">
        <f t="shared" si="7"/>
        <v>A+</v>
      </c>
      <c r="H21" s="11">
        <f>'Linear Graphs &amp; Models'!L24</f>
        <v>0.82</v>
      </c>
      <c r="I21" s="12" t="str">
        <f t="shared" si="8"/>
        <v>B+</v>
      </c>
      <c r="J21" s="11">
        <f>'Linear Graphs &amp; Models'!E24</f>
        <v>1</v>
      </c>
      <c r="K21" s="12" t="str">
        <f t="shared" si="9"/>
        <v>A+</v>
      </c>
      <c r="L21" s="9">
        <f>'Bi Variate Data'!E24</f>
        <v>0.58333333333333337</v>
      </c>
      <c r="M21" s="10" t="str">
        <f t="shared" si="4"/>
        <v>D+</v>
      </c>
      <c r="N21" s="9">
        <f>'Semester Exam'!G24</f>
        <v>0.71764705882352942</v>
      </c>
      <c r="O21" s="10" t="str">
        <f t="shared" si="5"/>
        <v>C+</v>
      </c>
      <c r="P21" s="7"/>
      <c r="Q21" s="7"/>
      <c r="R21" s="7"/>
    </row>
    <row r="22" spans="1:18" s="6" customFormat="1" ht="12.75" x14ac:dyDescent="0.2">
      <c r="A22" s="7">
        <v>19</v>
      </c>
      <c r="B22" s="8" t="s">
        <v>41</v>
      </c>
      <c r="C22" s="8" t="s">
        <v>42</v>
      </c>
      <c r="D22" s="9">
        <f>'Univariate Data'!I25</f>
        <v>0.61904761904761907</v>
      </c>
      <c r="E22" s="10" t="str">
        <f t="shared" si="6"/>
        <v>D+</v>
      </c>
      <c r="F22" s="11">
        <f>'Linear Relations &amp; Equations'!H25</f>
        <v>0.88</v>
      </c>
      <c r="G22" s="12" t="str">
        <f t="shared" si="7"/>
        <v>A</v>
      </c>
      <c r="H22" s="11">
        <f>'Linear Graphs &amp; Models'!L25</f>
        <v>0.4</v>
      </c>
      <c r="I22" s="12" t="str">
        <f t="shared" si="8"/>
        <v>E</v>
      </c>
      <c r="J22" s="11">
        <f>'Linear Graphs &amp; Models'!E25</f>
        <v>0.9</v>
      </c>
      <c r="K22" s="12" t="str">
        <f t="shared" si="9"/>
        <v>A</v>
      </c>
      <c r="L22" s="9">
        <f>'Bi Variate Data'!E25</f>
        <v>0.5</v>
      </c>
      <c r="M22" s="10" t="str">
        <f t="shared" si="4"/>
        <v>E+</v>
      </c>
      <c r="N22" s="9">
        <f>'Semester Exam'!G25</f>
        <v>0.54117647058823526</v>
      </c>
      <c r="O22" s="10" t="str">
        <f t="shared" si="5"/>
        <v>D</v>
      </c>
      <c r="P22" s="7"/>
      <c r="Q22" s="7"/>
      <c r="R22" s="7"/>
    </row>
    <row r="23" spans="1:18" s="6" customFormat="1" ht="12.75" x14ac:dyDescent="0.2">
      <c r="A23" s="7">
        <v>20</v>
      </c>
      <c r="B23" s="8" t="s">
        <v>43</v>
      </c>
      <c r="C23" s="8" t="s">
        <v>44</v>
      </c>
      <c r="D23" s="9">
        <f>'Univariate Data'!I26</f>
        <v>0.7142857142857143</v>
      </c>
      <c r="E23" s="10" t="str">
        <f t="shared" si="6"/>
        <v>C+</v>
      </c>
      <c r="F23" s="11">
        <f>'Linear Relations &amp; Equations'!H26</f>
        <v>0.86</v>
      </c>
      <c r="G23" s="12" t="str">
        <f t="shared" si="7"/>
        <v>B+</v>
      </c>
      <c r="H23" s="11">
        <f>'Linear Graphs &amp; Models'!L26</f>
        <v>0.64</v>
      </c>
      <c r="I23" s="12" t="str">
        <f t="shared" si="8"/>
        <v>C</v>
      </c>
      <c r="J23" s="11">
        <f>'Linear Graphs &amp; Models'!E26</f>
        <v>0.8</v>
      </c>
      <c r="K23" s="12" t="str">
        <f t="shared" si="9"/>
        <v>B</v>
      </c>
      <c r="L23" s="9">
        <f>'Bi Variate Data'!E26</f>
        <v>0.5</v>
      </c>
      <c r="M23" s="10" t="str">
        <f t="shared" si="4"/>
        <v>E+</v>
      </c>
      <c r="N23" s="9">
        <f>'Semester Exam'!G26</f>
        <v>0.61176470588235299</v>
      </c>
      <c r="O23" s="10" t="str">
        <f t="shared" si="5"/>
        <v>D+</v>
      </c>
      <c r="P23" s="7"/>
      <c r="Q23" s="7"/>
      <c r="R23" s="7"/>
    </row>
    <row r="24" spans="1:18" s="6" customFormat="1" ht="12.75" x14ac:dyDescent="0.2">
      <c r="A24" s="7">
        <v>21</v>
      </c>
      <c r="B24" s="8" t="s">
        <v>45</v>
      </c>
      <c r="C24" s="8" t="s">
        <v>46</v>
      </c>
      <c r="D24" s="9">
        <f>'Univariate Data'!I27</f>
        <v>0.45238095238095238</v>
      </c>
      <c r="E24" s="10" t="str">
        <f t="shared" si="6"/>
        <v>E</v>
      </c>
      <c r="F24" s="11">
        <f>'Linear Relations &amp; Equations'!H27</f>
        <v>0.68</v>
      </c>
      <c r="G24" s="12" t="str">
        <f t="shared" si="7"/>
        <v>C</v>
      </c>
      <c r="H24" s="11">
        <f>'Linear Graphs &amp; Models'!L27</f>
        <v>0.5</v>
      </c>
      <c r="I24" s="12" t="str">
        <f t="shared" si="8"/>
        <v>E+</v>
      </c>
      <c r="J24" s="11">
        <f>'Linear Graphs &amp; Models'!E27</f>
        <v>0.4</v>
      </c>
      <c r="K24" s="12" t="str">
        <f t="shared" si="9"/>
        <v>E</v>
      </c>
      <c r="L24" s="9">
        <f>'Bi Variate Data'!E27</f>
        <v>0.33333333333333331</v>
      </c>
      <c r="M24" s="27" t="str">
        <f>IF(L24&lt;0.4,"N",IF(L24&lt;0.46,"E",IF(L24&lt;0.52,"E+",IF(L24&lt;0.58,"D",IF(L24&lt;0.64,"D+",IF(L24&lt;0.7,"C",IF(L24&lt;0.76,"C+",IF(L24&lt;0.82,"B",IF(L24&lt;0.88,"B+",IF(L24&lt;0.94,"A","A+"))))))))))</f>
        <v>N</v>
      </c>
      <c r="N24" s="9">
        <f>'Semester Exam'!G27</f>
        <v>0.4823529411764706</v>
      </c>
      <c r="O24" s="10" t="str">
        <f t="shared" si="5"/>
        <v>E+</v>
      </c>
      <c r="P24" s="7"/>
      <c r="Q24" s="7"/>
      <c r="R24" s="7"/>
    </row>
    <row r="25" spans="1:18" s="6" customFormat="1" ht="12.75" x14ac:dyDescent="0.2">
      <c r="A25" s="7">
        <v>22</v>
      </c>
      <c r="B25" s="8" t="s">
        <v>47</v>
      </c>
      <c r="C25" s="8" t="s">
        <v>48</v>
      </c>
      <c r="D25" s="9">
        <f>'Univariate Data'!I28</f>
        <v>0.90476190476190477</v>
      </c>
      <c r="E25" s="10" t="str">
        <f t="shared" si="6"/>
        <v>A</v>
      </c>
      <c r="F25" s="11">
        <f>'Linear Relations &amp; Equations'!H28</f>
        <v>0.94</v>
      </c>
      <c r="G25" s="12" t="str">
        <f t="shared" si="7"/>
        <v>A+</v>
      </c>
      <c r="H25" s="11">
        <f>'Linear Graphs &amp; Models'!L28</f>
        <v>0.86</v>
      </c>
      <c r="I25" s="12" t="str">
        <f t="shared" si="8"/>
        <v>B+</v>
      </c>
      <c r="J25" s="11">
        <f>'Linear Graphs &amp; Models'!E28</f>
        <v>0.9</v>
      </c>
      <c r="K25" s="12" t="str">
        <f t="shared" si="9"/>
        <v>A</v>
      </c>
      <c r="L25" s="9">
        <f>'Bi Variate Data'!E28</f>
        <v>0.52777777777777779</v>
      </c>
      <c r="M25" s="10" t="str">
        <f t="shared" si="4"/>
        <v>D</v>
      </c>
      <c r="N25" s="9">
        <f>'Semester Exam'!G28</f>
        <v>0.75294117647058822</v>
      </c>
      <c r="O25" s="10" t="str">
        <f t="shared" si="5"/>
        <v>C+</v>
      </c>
      <c r="P25" s="7"/>
      <c r="Q25" s="7"/>
      <c r="R25" s="7"/>
    </row>
    <row r="26" spans="1:18" s="6" customFormat="1" ht="12.75" x14ac:dyDescent="0.2">
      <c r="A26" s="7">
        <v>23</v>
      </c>
      <c r="B26" s="8" t="s">
        <v>49</v>
      </c>
      <c r="C26" s="8" t="s">
        <v>50</v>
      </c>
      <c r="D26" s="9">
        <f>'Univariate Data'!I29</f>
        <v>0.83333333333333337</v>
      </c>
      <c r="E26" s="10" t="str">
        <f t="shared" si="6"/>
        <v>B+</v>
      </c>
      <c r="F26" s="11">
        <f>'Linear Relations &amp; Equations'!H29</f>
        <v>0.74</v>
      </c>
      <c r="G26" s="12" t="str">
        <f t="shared" si="7"/>
        <v>C+</v>
      </c>
      <c r="H26" s="11">
        <f>'Linear Graphs &amp; Models'!L29</f>
        <v>0.56000000000000005</v>
      </c>
      <c r="I26" s="12" t="str">
        <f t="shared" si="8"/>
        <v>D</v>
      </c>
      <c r="J26" s="11">
        <f>'Linear Graphs &amp; Models'!E29</f>
        <v>0.7</v>
      </c>
      <c r="K26" s="12" t="str">
        <f t="shared" si="9"/>
        <v>C+</v>
      </c>
      <c r="L26" s="9">
        <f>'Bi Variate Data'!E29</f>
        <v>0.80555555555555558</v>
      </c>
      <c r="M26" s="10" t="str">
        <f t="shared" si="4"/>
        <v>B</v>
      </c>
      <c r="N26" s="9">
        <f>'Semester Exam'!G29</f>
        <v>0.61176470588235299</v>
      </c>
      <c r="O26" s="10" t="str">
        <f t="shared" si="5"/>
        <v>D+</v>
      </c>
      <c r="P26" s="7"/>
      <c r="Q26" s="7"/>
      <c r="R26" s="7"/>
    </row>
    <row r="27" spans="1:18" s="6" customFormat="1" ht="12.75" x14ac:dyDescent="0.2">
      <c r="A27" s="7">
        <v>24</v>
      </c>
      <c r="B27" s="8" t="s">
        <v>51</v>
      </c>
      <c r="C27" s="8" t="s">
        <v>52</v>
      </c>
      <c r="D27" s="9">
        <f>'Univariate Data'!I30</f>
        <v>1</v>
      </c>
      <c r="E27" s="10" t="str">
        <f t="shared" si="6"/>
        <v>A+</v>
      </c>
      <c r="F27" s="11">
        <f>'Linear Relations &amp; Equations'!H30</f>
        <v>0.88</v>
      </c>
      <c r="G27" s="12" t="str">
        <f t="shared" si="7"/>
        <v>A</v>
      </c>
      <c r="H27" s="11">
        <f>'Linear Graphs &amp; Models'!L30</f>
        <v>0.6</v>
      </c>
      <c r="I27" s="12" t="str">
        <f t="shared" si="8"/>
        <v>D+</v>
      </c>
      <c r="J27" s="11">
        <f>'Linear Graphs &amp; Models'!E30</f>
        <v>0.75</v>
      </c>
      <c r="K27" s="12" t="str">
        <f t="shared" si="9"/>
        <v>C+</v>
      </c>
      <c r="L27" s="9">
        <f>'Bi Variate Data'!E30</f>
        <v>0.69444444444444442</v>
      </c>
      <c r="M27" s="10" t="str">
        <f t="shared" si="4"/>
        <v>C</v>
      </c>
      <c r="N27" s="9">
        <f>'Semester Exam'!G30</f>
        <v>0.74117647058823533</v>
      </c>
      <c r="O27" s="10" t="str">
        <f t="shared" si="5"/>
        <v>C+</v>
      </c>
      <c r="P27" s="7"/>
      <c r="Q27" s="7"/>
      <c r="R27" s="7"/>
    </row>
    <row r="28" spans="1:18" s="6" customFormat="1" ht="12.75" x14ac:dyDescent="0.2">
      <c r="A28" s="7">
        <v>25</v>
      </c>
      <c r="B28" s="8" t="s">
        <v>53</v>
      </c>
      <c r="C28" s="8" t="s">
        <v>54</v>
      </c>
      <c r="D28" s="9">
        <f>'Univariate Data'!I31</f>
        <v>0.69047619047619047</v>
      </c>
      <c r="E28" s="10" t="str">
        <f t="shared" si="6"/>
        <v>C</v>
      </c>
      <c r="F28" s="11">
        <f>'Linear Relations &amp; Equations'!H31</f>
        <v>0.76</v>
      </c>
      <c r="G28" s="12" t="str">
        <f t="shared" si="7"/>
        <v>B</v>
      </c>
      <c r="H28" s="11">
        <f>'Linear Graphs &amp; Models'!L31</f>
        <v>0.4</v>
      </c>
      <c r="I28" s="12" t="str">
        <f t="shared" si="8"/>
        <v>E</v>
      </c>
      <c r="J28" s="11">
        <f>'Linear Graphs &amp; Models'!E31</f>
        <v>0.85</v>
      </c>
      <c r="K28" s="12" t="str">
        <f t="shared" si="9"/>
        <v>B+</v>
      </c>
      <c r="L28" s="9">
        <f>'Bi Variate Data'!E31</f>
        <v>0.41666666666666669</v>
      </c>
      <c r="M28" s="10" t="str">
        <f t="shared" si="4"/>
        <v>E</v>
      </c>
      <c r="N28" s="9">
        <f>'Semester Exam'!G31</f>
        <v>0.6470588235294118</v>
      </c>
      <c r="O28" s="10" t="str">
        <f t="shared" si="5"/>
        <v>C</v>
      </c>
      <c r="P28" s="7"/>
      <c r="Q28" s="7"/>
      <c r="R28" s="7"/>
    </row>
    <row r="29" spans="1:18" s="6" customFormat="1" ht="12.75" x14ac:dyDescent="0.2">
      <c r="A29" s="7"/>
      <c r="B29" s="7"/>
      <c r="C29" s="7"/>
      <c r="D29" s="7"/>
      <c r="E29" s="7"/>
      <c r="F29" s="13"/>
      <c r="G29" s="13"/>
      <c r="H29" s="13"/>
      <c r="I29" s="13"/>
      <c r="J29" s="13"/>
      <c r="K29" s="13"/>
      <c r="L29" s="33"/>
      <c r="M29" s="33"/>
      <c r="N29" s="33"/>
      <c r="O29" s="33"/>
      <c r="P29" s="7"/>
      <c r="Q29" s="7"/>
      <c r="R29" s="7"/>
    </row>
    <row r="30" spans="1:18" s="6" customFormat="1" ht="12.75" x14ac:dyDescent="0.2">
      <c r="A30" s="7"/>
      <c r="B30" s="7" t="s">
        <v>101</v>
      </c>
      <c r="C30" s="7" t="s">
        <v>61</v>
      </c>
      <c r="D30" s="9">
        <f>AVERAGE(D5:D28)</f>
        <v>0.74206349206349209</v>
      </c>
      <c r="E30" s="10" t="str">
        <f>IF(D30&lt;0.4,"N",IF(D30&lt;0.46,"E",IF(D30&lt;0.52,"E+",IF(D30&lt;0.58,"D",IF(D30&lt;0.64,"D+",IF(D30&lt;0.7,"C",IF(D30&lt;0.76,"C+",IF(D30&lt;0.82,"B",IF(D30&lt;0.88,"B+",IF(D30&lt;0.94,"A","A+"))))))))))</f>
        <v>C+</v>
      </c>
      <c r="F30" s="11">
        <f>AVERAGE(F5:F28)</f>
        <v>0.76916666666666655</v>
      </c>
      <c r="G30" s="12" t="str">
        <f>IF(F30&lt;0.4,"N",IF(F30&lt;0.46,"E",IF(F30&lt;0.52,"E+",IF(F30&lt;0.58,"D",IF(F30&lt;0.64,"D+",IF(F30&lt;0.7,"C",IF(F30&lt;0.76,"C+",IF(F30&lt;0.82,"B",IF(F30&lt;0.88,"B+",IF(F30&lt;0.94,"A","A+"))))))))))</f>
        <v>B</v>
      </c>
      <c r="H30" s="11">
        <f>AVERAGE(H5:H28)</f>
        <v>0.48083333333333339</v>
      </c>
      <c r="I30" s="12" t="str">
        <f>IF(H30&lt;0.4,"N",IF(H30&lt;0.46,"E",IF(H30&lt;0.52,"E+",IF(H30&lt;0.58,"D",IF(H30&lt;0.64,"D+",IF(H30&lt;0.7,"C",IF(H30&lt;0.76,"C+",IF(H30&lt;0.82,"B",IF(H30&lt;0.88,"B+",IF(H30&lt;0.94,"A","A+"))))))))))</f>
        <v>E+</v>
      </c>
      <c r="J30" s="11">
        <f>AVERAGE(J5:J28)</f>
        <v>0.72083333333333333</v>
      </c>
      <c r="K30" s="12" t="str">
        <f>IF(J30&lt;0.4,"N",IF(J30&lt;0.46,"E",IF(J30&lt;0.52,"E+",IF(J30&lt;0.58,"D",IF(J30&lt;0.64,"D+",IF(J30&lt;0.7,"C",IF(J30&lt;0.76,"C+",IF(J30&lt;0.82,"B",IF(J30&lt;0.88,"B+",IF(J30&lt;0.94,"A","A+"))))))))))</f>
        <v>C+</v>
      </c>
      <c r="L30" s="9">
        <f>AVERAGE(L5:L28)</f>
        <v>0.44328703703703703</v>
      </c>
      <c r="M30" s="10" t="str">
        <f>IF(L30&lt;0.4,"N",IF(L30&lt;0.46,"E",IF(L30&lt;0.52,"E+",IF(L30&lt;0.58,"D",IF(L30&lt;0.64,"D+",IF(L30&lt;0.7,"C",IF(L30&lt;0.76,"C+",IF(L30&lt;0.82,"B",IF(L30&lt;0.88,"B+",IF(L30&lt;0.94,"A","A+"))))))))))</f>
        <v>E</v>
      </c>
      <c r="N30" s="9">
        <f>AVERAGE(N5:N28)</f>
        <v>0.58333333333333326</v>
      </c>
      <c r="O30" s="10" t="str">
        <f>IF(N30&lt;0.4,"N",IF(N30&lt;0.46,"E",IF(N30&lt;0.52,"E+",IF(N30&lt;0.58,"D",IF(N30&lt;0.64,"D+",IF(N30&lt;0.7,"C",IF(N30&lt;0.76,"C+",IF(N30&lt;0.82,"B",IF(N30&lt;0.88,"B+",IF(N30&lt;0.94,"A","A+"))))))))))</f>
        <v>D+</v>
      </c>
      <c r="P30" s="7"/>
      <c r="Q30" s="7"/>
      <c r="R30" s="7"/>
    </row>
    <row r="31" spans="1:18" s="6" customFormat="1" ht="12.75" x14ac:dyDescent="0.2">
      <c r="A31" s="7"/>
      <c r="B31" s="7"/>
      <c r="C31" s="7"/>
      <c r="D31" s="7"/>
      <c r="E31" s="7"/>
      <c r="F31" s="13"/>
      <c r="G31" s="13"/>
      <c r="H31" s="13"/>
      <c r="I31" s="13"/>
      <c r="J31" s="13"/>
      <c r="K31" s="13"/>
      <c r="L31" s="34"/>
      <c r="M31" s="34"/>
      <c r="N31" s="34"/>
      <c r="O31" s="34"/>
      <c r="P31" s="7"/>
      <c r="Q31" s="7"/>
      <c r="R31" s="7"/>
    </row>
  </sheetData>
  <mergeCells count="4">
    <mergeCell ref="A1:R1"/>
    <mergeCell ref="D2:O2"/>
    <mergeCell ref="P3:R4"/>
    <mergeCell ref="H3:J3"/>
  </mergeCells>
  <pageMargins left="0.7" right="0.7" top="0.75" bottom="0.75" header="0.3" footer="0.3"/>
  <pageSetup paperSize="9" orientation="landscape" r:id="rId1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J33"/>
  <sheetViews>
    <sheetView tabSelected="1" workbookViewId="0">
      <selection activeCell="L8" sqref="L8"/>
    </sheetView>
  </sheetViews>
  <sheetFormatPr defaultRowHeight="15" x14ac:dyDescent="0.25"/>
  <cols>
    <col min="1" max="2" width="9.140625" style="2"/>
    <col min="3" max="3" width="10.5703125" style="2" bestFit="1" customWidth="1"/>
    <col min="4" max="4" width="13.5703125" style="2" bestFit="1" customWidth="1"/>
    <col min="5" max="5" width="11.28515625" style="2" bestFit="1" customWidth="1"/>
    <col min="6" max="6" width="16" style="2" bestFit="1" customWidth="1"/>
    <col min="7" max="7" width="16" style="2" customWidth="1"/>
    <col min="8" max="10" width="9.140625" style="2"/>
  </cols>
  <sheetData>
    <row r="1" spans="1:10" x14ac:dyDescent="0.25">
      <c r="A1" s="48" t="s">
        <v>0</v>
      </c>
      <c r="B1" s="48"/>
      <c r="C1" s="48"/>
      <c r="D1" s="48"/>
      <c r="E1" s="48"/>
      <c r="F1" s="48"/>
      <c r="G1" s="48"/>
      <c r="H1" s="48"/>
      <c r="I1" s="48"/>
      <c r="J1" s="48"/>
    </row>
    <row r="2" spans="1:10" x14ac:dyDescent="0.25">
      <c r="A2" s="48" t="s">
        <v>116</v>
      </c>
      <c r="B2" s="48"/>
      <c r="C2" s="48"/>
      <c r="D2" s="48"/>
      <c r="E2" s="48"/>
      <c r="F2" s="48"/>
      <c r="G2" s="48"/>
      <c r="H2" s="48"/>
      <c r="I2" s="48"/>
      <c r="J2" s="48"/>
    </row>
    <row r="3" spans="1:10" x14ac:dyDescent="0.25">
      <c r="A3" s="48"/>
      <c r="B3" s="48"/>
      <c r="C3" s="48"/>
      <c r="D3" s="48"/>
      <c r="E3" s="48"/>
      <c r="F3" s="48"/>
      <c r="G3" s="48"/>
      <c r="H3" s="48"/>
      <c r="I3" s="48"/>
      <c r="J3" s="48"/>
    </row>
    <row r="4" spans="1:10" x14ac:dyDescent="0.25">
      <c r="A4" s="48" t="s">
        <v>119</v>
      </c>
      <c r="B4" s="48"/>
      <c r="C4" s="48"/>
      <c r="D4" s="48"/>
      <c r="E4" s="48"/>
      <c r="F4" s="48"/>
      <c r="G4" s="48"/>
      <c r="H4" s="48"/>
      <c r="I4" s="48"/>
      <c r="J4" s="48"/>
    </row>
    <row r="5" spans="1:10" x14ac:dyDescent="0.25">
      <c r="A5" s="44"/>
      <c r="B5" s="48" t="s">
        <v>1</v>
      </c>
      <c r="C5" s="48"/>
      <c r="D5" s="44" t="s">
        <v>62</v>
      </c>
      <c r="E5" s="44" t="s">
        <v>63</v>
      </c>
      <c r="F5" s="44" t="s">
        <v>64</v>
      </c>
      <c r="G5" s="45" t="s">
        <v>5</v>
      </c>
      <c r="H5" s="44" t="s">
        <v>6</v>
      </c>
      <c r="I5" s="17" t="s">
        <v>7</v>
      </c>
      <c r="J5" s="44" t="s">
        <v>8</v>
      </c>
    </row>
    <row r="6" spans="1:10" x14ac:dyDescent="0.25">
      <c r="A6" s="44"/>
      <c r="B6" s="44"/>
      <c r="C6" s="44"/>
      <c r="D6" s="44">
        <v>30</v>
      </c>
      <c r="E6" s="44">
        <v>24</v>
      </c>
      <c r="F6" s="44">
        <v>16</v>
      </c>
      <c r="G6" s="45">
        <v>1</v>
      </c>
      <c r="H6" s="44">
        <v>71</v>
      </c>
      <c r="I6" s="17">
        <v>1</v>
      </c>
      <c r="J6" s="44" t="s">
        <v>120</v>
      </c>
    </row>
    <row r="7" spans="1:10" x14ac:dyDescent="0.25">
      <c r="A7" s="44">
        <v>1</v>
      </c>
      <c r="B7" s="44" t="s">
        <v>9</v>
      </c>
      <c r="C7" s="44" t="s">
        <v>10</v>
      </c>
      <c r="D7" s="44">
        <v>30</v>
      </c>
      <c r="E7" s="44">
        <v>19</v>
      </c>
      <c r="F7" s="44">
        <v>10</v>
      </c>
      <c r="G7" s="45">
        <v>1</v>
      </c>
      <c r="H7" s="44">
        <f t="shared" ref="H7:H18" si="0">SUM(D7:G7)</f>
        <v>60</v>
      </c>
      <c r="I7" s="17">
        <f>H7/H6</f>
        <v>0.84507042253521125</v>
      </c>
      <c r="J7" s="17" t="str">
        <f t="shared" ref="J7:J30" si="1">IF(I7&lt;0.4,"UG",IF(I7&lt;0.46,"E",IF(I7&lt;0.52,"E+",IF(I7&lt;0.58,"D",IF(I7&lt;0.64,"D+",IF(I7&lt;0.7,"C",IF(I7&lt;0.76,"C+",IF(I7&lt;0.82,"B",IF(I7&lt;0.88,"B+",IF(I7&lt;0.94,"A","A+"))))))))))</f>
        <v>B+</v>
      </c>
    </row>
    <row r="8" spans="1:10" x14ac:dyDescent="0.25">
      <c r="A8" s="44">
        <v>2</v>
      </c>
      <c r="B8" s="44" t="s">
        <v>12</v>
      </c>
      <c r="C8" s="44" t="s">
        <v>13</v>
      </c>
      <c r="D8" s="44">
        <v>16</v>
      </c>
      <c r="E8" s="44">
        <v>8</v>
      </c>
      <c r="F8" s="44">
        <v>11</v>
      </c>
      <c r="G8" s="45">
        <v>1</v>
      </c>
      <c r="H8" s="44">
        <f t="shared" si="0"/>
        <v>36</v>
      </c>
      <c r="I8" s="17">
        <f>H8/H6</f>
        <v>0.50704225352112675</v>
      </c>
      <c r="J8" s="17" t="str">
        <f t="shared" si="1"/>
        <v>E+</v>
      </c>
    </row>
    <row r="9" spans="1:10" x14ac:dyDescent="0.25">
      <c r="A9" s="44">
        <v>3</v>
      </c>
      <c r="B9" s="44" t="s">
        <v>15</v>
      </c>
      <c r="C9" s="44" t="s">
        <v>16</v>
      </c>
      <c r="D9" s="44">
        <v>18</v>
      </c>
      <c r="E9" s="44">
        <v>11</v>
      </c>
      <c r="F9" s="44">
        <v>9</v>
      </c>
      <c r="G9" s="45">
        <v>1</v>
      </c>
      <c r="H9" s="44">
        <f t="shared" si="0"/>
        <v>39</v>
      </c>
      <c r="I9" s="17">
        <f>H9/H6</f>
        <v>0.54929577464788737</v>
      </c>
      <c r="J9" s="17" t="str">
        <f t="shared" si="1"/>
        <v>D</v>
      </c>
    </row>
    <row r="10" spans="1:10" x14ac:dyDescent="0.25">
      <c r="A10" s="44">
        <v>4</v>
      </c>
      <c r="B10" s="44" t="s">
        <v>17</v>
      </c>
      <c r="C10" s="44" t="s">
        <v>18</v>
      </c>
      <c r="D10" s="44">
        <v>28</v>
      </c>
      <c r="E10" s="44">
        <v>8</v>
      </c>
      <c r="F10" s="44">
        <v>1</v>
      </c>
      <c r="G10" s="45">
        <v>1</v>
      </c>
      <c r="H10" s="44">
        <f t="shared" si="0"/>
        <v>38</v>
      </c>
      <c r="I10" s="17">
        <f>H10/H6</f>
        <v>0.53521126760563376</v>
      </c>
      <c r="J10" s="17" t="str">
        <f t="shared" si="1"/>
        <v>D</v>
      </c>
    </row>
    <row r="11" spans="1:10" x14ac:dyDescent="0.25">
      <c r="A11" s="44">
        <v>5</v>
      </c>
      <c r="B11" s="44" t="s">
        <v>55</v>
      </c>
      <c r="C11" s="44" t="s">
        <v>56</v>
      </c>
      <c r="D11" s="44">
        <v>22</v>
      </c>
      <c r="E11" s="44">
        <v>20</v>
      </c>
      <c r="F11" s="44">
        <v>4</v>
      </c>
      <c r="G11" s="45">
        <v>1</v>
      </c>
      <c r="H11" s="44">
        <f t="shared" si="0"/>
        <v>47</v>
      </c>
      <c r="I11" s="17">
        <f>H11/H6</f>
        <v>0.6619718309859155</v>
      </c>
      <c r="J11" s="17" t="str">
        <f t="shared" si="1"/>
        <v>C</v>
      </c>
    </row>
    <row r="12" spans="1:10" x14ac:dyDescent="0.25">
      <c r="A12" s="46">
        <v>6</v>
      </c>
      <c r="B12" s="44" t="s">
        <v>117</v>
      </c>
      <c r="C12" s="44" t="s">
        <v>118</v>
      </c>
      <c r="D12" s="44">
        <v>24</v>
      </c>
      <c r="E12" s="44">
        <v>20</v>
      </c>
      <c r="F12" s="44">
        <v>7</v>
      </c>
      <c r="G12" s="45">
        <v>1</v>
      </c>
      <c r="H12" s="44">
        <f t="shared" si="0"/>
        <v>52</v>
      </c>
      <c r="I12" s="17">
        <f>H12/H6</f>
        <v>0.73239436619718312</v>
      </c>
      <c r="J12" s="17" t="str">
        <f t="shared" si="1"/>
        <v>C+</v>
      </c>
    </row>
    <row r="13" spans="1:10" x14ac:dyDescent="0.25">
      <c r="A13" s="46">
        <v>7</v>
      </c>
      <c r="B13" s="44" t="s">
        <v>19</v>
      </c>
      <c r="C13" s="44" t="s">
        <v>20</v>
      </c>
      <c r="D13" s="44">
        <v>24</v>
      </c>
      <c r="E13" s="44">
        <v>12</v>
      </c>
      <c r="F13" s="44">
        <v>8</v>
      </c>
      <c r="G13" s="45">
        <v>1</v>
      </c>
      <c r="H13" s="44">
        <f t="shared" si="0"/>
        <v>45</v>
      </c>
      <c r="I13" s="17">
        <f>H13/H6</f>
        <v>0.63380281690140849</v>
      </c>
      <c r="J13" s="17" t="str">
        <f t="shared" si="1"/>
        <v>D+</v>
      </c>
    </row>
    <row r="14" spans="1:10" x14ac:dyDescent="0.25">
      <c r="A14" s="46">
        <v>8</v>
      </c>
      <c r="B14" s="44" t="s">
        <v>22</v>
      </c>
      <c r="C14" s="44" t="s">
        <v>23</v>
      </c>
      <c r="D14" s="44">
        <v>24</v>
      </c>
      <c r="E14" s="44">
        <v>19</v>
      </c>
      <c r="F14" s="44">
        <v>12</v>
      </c>
      <c r="G14" s="45">
        <v>1</v>
      </c>
      <c r="H14" s="44">
        <f t="shared" si="0"/>
        <v>56</v>
      </c>
      <c r="I14" s="17">
        <f>H14/H6</f>
        <v>0.78873239436619713</v>
      </c>
      <c r="J14" s="17" t="str">
        <f t="shared" si="1"/>
        <v>B</v>
      </c>
    </row>
    <row r="15" spans="1:10" x14ac:dyDescent="0.25">
      <c r="A15" s="46">
        <v>9</v>
      </c>
      <c r="B15" s="44" t="s">
        <v>24</v>
      </c>
      <c r="C15" s="44" t="s">
        <v>25</v>
      </c>
      <c r="D15" s="44">
        <v>22</v>
      </c>
      <c r="E15" s="44">
        <v>24</v>
      </c>
      <c r="F15" s="44">
        <v>9</v>
      </c>
      <c r="G15" s="45">
        <v>1</v>
      </c>
      <c r="H15" s="44">
        <f t="shared" si="0"/>
        <v>56</v>
      </c>
      <c r="I15" s="17">
        <f>H15/H6</f>
        <v>0.78873239436619713</v>
      </c>
      <c r="J15" s="17" t="str">
        <f t="shared" si="1"/>
        <v>B</v>
      </c>
    </row>
    <row r="16" spans="1:10" x14ac:dyDescent="0.25">
      <c r="A16" s="46">
        <v>10</v>
      </c>
      <c r="B16" s="44" t="s">
        <v>26</v>
      </c>
      <c r="C16" s="44" t="s">
        <v>27</v>
      </c>
      <c r="D16" s="44">
        <v>20</v>
      </c>
      <c r="E16" s="44">
        <v>13</v>
      </c>
      <c r="F16" s="44">
        <v>2</v>
      </c>
      <c r="G16" s="45">
        <v>1</v>
      </c>
      <c r="H16" s="44">
        <f t="shared" si="0"/>
        <v>36</v>
      </c>
      <c r="I16" s="17">
        <f>H16/H6</f>
        <v>0.50704225352112675</v>
      </c>
      <c r="J16" s="17" t="str">
        <f t="shared" si="1"/>
        <v>E+</v>
      </c>
    </row>
    <row r="17" spans="1:10" x14ac:dyDescent="0.25">
      <c r="A17" s="46">
        <v>11</v>
      </c>
      <c r="B17" s="44" t="s">
        <v>28</v>
      </c>
      <c r="C17" s="44" t="s">
        <v>30</v>
      </c>
      <c r="D17" s="44">
        <v>22</v>
      </c>
      <c r="E17" s="44">
        <v>17</v>
      </c>
      <c r="F17" s="44">
        <v>9</v>
      </c>
      <c r="G17" s="45">
        <v>1</v>
      </c>
      <c r="H17" s="44">
        <f t="shared" si="0"/>
        <v>49</v>
      </c>
      <c r="I17" s="17">
        <f>H17/H6</f>
        <v>0.6901408450704225</v>
      </c>
      <c r="J17" s="17" t="str">
        <f t="shared" si="1"/>
        <v>C</v>
      </c>
    </row>
    <row r="18" spans="1:10" x14ac:dyDescent="0.25">
      <c r="A18" s="46">
        <v>12</v>
      </c>
      <c r="B18" s="44" t="s">
        <v>59</v>
      </c>
      <c r="C18" s="44" t="s">
        <v>60</v>
      </c>
      <c r="D18" s="44">
        <v>20</v>
      </c>
      <c r="E18" s="44">
        <v>16</v>
      </c>
      <c r="F18" s="44">
        <v>9</v>
      </c>
      <c r="G18" s="45">
        <v>1</v>
      </c>
      <c r="H18" s="44">
        <f t="shared" si="0"/>
        <v>46</v>
      </c>
      <c r="I18" s="17">
        <f>H18/H6</f>
        <v>0.647887323943662</v>
      </c>
      <c r="J18" s="17" t="str">
        <f t="shared" si="1"/>
        <v>C</v>
      </c>
    </row>
    <row r="19" spans="1:10" x14ac:dyDescent="0.25">
      <c r="A19" s="46">
        <v>13</v>
      </c>
      <c r="B19" s="44" t="s">
        <v>31</v>
      </c>
      <c r="C19" s="44" t="s">
        <v>32</v>
      </c>
      <c r="D19" s="44">
        <v>24</v>
      </c>
      <c r="E19" s="44">
        <v>19</v>
      </c>
      <c r="F19" s="44">
        <v>8</v>
      </c>
      <c r="G19" s="45">
        <v>1</v>
      </c>
      <c r="H19" s="44">
        <f>SUM(D19:G19)</f>
        <v>52</v>
      </c>
      <c r="I19" s="17">
        <f>H19/H6</f>
        <v>0.73239436619718312</v>
      </c>
      <c r="J19" s="17" t="str">
        <f t="shared" si="1"/>
        <v>C+</v>
      </c>
    </row>
    <row r="20" spans="1:10" x14ac:dyDescent="0.25">
      <c r="A20" s="46">
        <v>14</v>
      </c>
      <c r="B20" s="44" t="s">
        <v>33</v>
      </c>
      <c r="C20" s="44" t="s">
        <v>34</v>
      </c>
      <c r="D20" s="44">
        <v>22</v>
      </c>
      <c r="E20" s="44">
        <v>17</v>
      </c>
      <c r="F20" s="44">
        <v>6</v>
      </c>
      <c r="G20" s="45">
        <v>1</v>
      </c>
      <c r="H20" s="44">
        <f t="shared" ref="H20:H26" si="2">SUM(D20:G20)</f>
        <v>46</v>
      </c>
      <c r="I20" s="17">
        <f>H20/H6</f>
        <v>0.647887323943662</v>
      </c>
      <c r="J20" s="17" t="str">
        <f t="shared" si="1"/>
        <v>C</v>
      </c>
    </row>
    <row r="21" spans="1:10" x14ac:dyDescent="0.25">
      <c r="A21" s="46">
        <v>15</v>
      </c>
      <c r="B21" s="44" t="s">
        <v>35</v>
      </c>
      <c r="C21" s="44" t="s">
        <v>36</v>
      </c>
      <c r="D21" s="44">
        <v>26</v>
      </c>
      <c r="E21" s="44">
        <v>16</v>
      </c>
      <c r="F21" s="44">
        <v>13</v>
      </c>
      <c r="G21" s="45">
        <v>1</v>
      </c>
      <c r="H21" s="44">
        <f t="shared" si="2"/>
        <v>56</v>
      </c>
      <c r="I21" s="17">
        <f>H21/H6</f>
        <v>0.78873239436619713</v>
      </c>
      <c r="J21" s="17" t="str">
        <f t="shared" si="1"/>
        <v>B</v>
      </c>
    </row>
    <row r="22" spans="1:10" x14ac:dyDescent="0.25">
      <c r="A22" s="46">
        <v>16</v>
      </c>
      <c r="B22" s="44" t="s">
        <v>37</v>
      </c>
      <c r="C22" s="44" t="s">
        <v>38</v>
      </c>
      <c r="D22" s="44">
        <v>22</v>
      </c>
      <c r="E22" s="44">
        <v>12</v>
      </c>
      <c r="F22" s="44">
        <v>11</v>
      </c>
      <c r="G22" s="45">
        <v>1</v>
      </c>
      <c r="H22" s="44">
        <f t="shared" si="2"/>
        <v>46</v>
      </c>
      <c r="I22" s="17">
        <f>H22/H6</f>
        <v>0.647887323943662</v>
      </c>
      <c r="J22" s="17" t="str">
        <f t="shared" si="1"/>
        <v>C</v>
      </c>
    </row>
    <row r="23" spans="1:10" x14ac:dyDescent="0.25">
      <c r="A23" s="46">
        <v>17</v>
      </c>
      <c r="B23" s="44" t="s">
        <v>39</v>
      </c>
      <c r="C23" s="44" t="s">
        <v>40</v>
      </c>
      <c r="D23" s="44">
        <v>30</v>
      </c>
      <c r="E23" s="44">
        <v>22</v>
      </c>
      <c r="F23" s="44">
        <v>16</v>
      </c>
      <c r="G23" s="45">
        <v>1</v>
      </c>
      <c r="H23" s="44">
        <f t="shared" si="2"/>
        <v>69</v>
      </c>
      <c r="I23" s="17">
        <f>H23/H6</f>
        <v>0.971830985915493</v>
      </c>
      <c r="J23" s="17" t="str">
        <f t="shared" si="1"/>
        <v>A+</v>
      </c>
    </row>
    <row r="24" spans="1:10" x14ac:dyDescent="0.25">
      <c r="A24" s="46">
        <v>18</v>
      </c>
      <c r="B24" s="44" t="s">
        <v>41</v>
      </c>
      <c r="C24" s="44" t="s">
        <v>42</v>
      </c>
      <c r="D24" s="44">
        <v>22</v>
      </c>
      <c r="E24" s="44">
        <v>8</v>
      </c>
      <c r="F24" s="44">
        <v>8</v>
      </c>
      <c r="G24" s="45">
        <v>1</v>
      </c>
      <c r="H24" s="44">
        <f t="shared" si="2"/>
        <v>39</v>
      </c>
      <c r="I24" s="17">
        <f>H24/H6</f>
        <v>0.54929577464788737</v>
      </c>
      <c r="J24" s="17" t="str">
        <f t="shared" si="1"/>
        <v>D</v>
      </c>
    </row>
    <row r="25" spans="1:10" x14ac:dyDescent="0.25">
      <c r="A25" s="46">
        <v>19</v>
      </c>
      <c r="B25" s="44" t="s">
        <v>43</v>
      </c>
      <c r="C25" s="44" t="s">
        <v>44</v>
      </c>
      <c r="D25" s="44">
        <v>26</v>
      </c>
      <c r="E25" s="44">
        <v>22</v>
      </c>
      <c r="F25" s="44">
        <v>11</v>
      </c>
      <c r="G25" s="45">
        <v>1</v>
      </c>
      <c r="H25" s="44">
        <f t="shared" si="2"/>
        <v>60</v>
      </c>
      <c r="I25" s="17">
        <f>H25/H6</f>
        <v>0.84507042253521125</v>
      </c>
      <c r="J25" s="17" t="str">
        <f t="shared" si="1"/>
        <v>B+</v>
      </c>
    </row>
    <row r="26" spans="1:10" x14ac:dyDescent="0.25">
      <c r="A26" s="46">
        <v>20</v>
      </c>
      <c r="B26" s="44" t="s">
        <v>45</v>
      </c>
      <c r="C26" s="44" t="s">
        <v>46</v>
      </c>
      <c r="D26" s="44">
        <v>24</v>
      </c>
      <c r="E26" s="44">
        <v>16</v>
      </c>
      <c r="F26" s="44">
        <v>5</v>
      </c>
      <c r="G26" s="45">
        <v>1</v>
      </c>
      <c r="H26" s="44">
        <f t="shared" si="2"/>
        <v>46</v>
      </c>
      <c r="I26" s="17">
        <f>H26/H6</f>
        <v>0.647887323943662</v>
      </c>
      <c r="J26" s="17" t="str">
        <f t="shared" si="1"/>
        <v>C</v>
      </c>
    </row>
    <row r="27" spans="1:10" x14ac:dyDescent="0.25">
      <c r="A27" s="46">
        <v>21</v>
      </c>
      <c r="B27" s="44" t="s">
        <v>47</v>
      </c>
      <c r="C27" s="44" t="s">
        <v>48</v>
      </c>
      <c r="D27" s="44">
        <v>30</v>
      </c>
      <c r="E27" s="44">
        <v>22</v>
      </c>
      <c r="F27" s="44">
        <v>12</v>
      </c>
      <c r="G27" s="45">
        <v>1</v>
      </c>
      <c r="H27" s="44">
        <f>SUM(D27:G27)</f>
        <v>65</v>
      </c>
      <c r="I27" s="17">
        <f>H27/H6</f>
        <v>0.91549295774647887</v>
      </c>
      <c r="J27" s="17" t="str">
        <f t="shared" si="1"/>
        <v>A</v>
      </c>
    </row>
    <row r="28" spans="1:10" x14ac:dyDescent="0.25">
      <c r="A28" s="46">
        <v>22</v>
      </c>
      <c r="B28" s="44" t="s">
        <v>49</v>
      </c>
      <c r="C28" s="44" t="s">
        <v>50</v>
      </c>
      <c r="D28" s="44">
        <v>28</v>
      </c>
      <c r="E28" s="44">
        <v>21</v>
      </c>
      <c r="F28" s="44">
        <v>7</v>
      </c>
      <c r="G28" s="45">
        <v>1</v>
      </c>
      <c r="H28" s="44">
        <f>SUM(D28:G28)</f>
        <v>57</v>
      </c>
      <c r="I28" s="17">
        <f>H28/H6</f>
        <v>0.80281690140845074</v>
      </c>
      <c r="J28" s="17" t="str">
        <f t="shared" si="1"/>
        <v>B</v>
      </c>
    </row>
    <row r="29" spans="1:10" x14ac:dyDescent="0.25">
      <c r="A29" s="46">
        <v>23</v>
      </c>
      <c r="B29" s="44" t="s">
        <v>51</v>
      </c>
      <c r="C29" s="44" t="s">
        <v>52</v>
      </c>
      <c r="D29" s="44">
        <v>28</v>
      </c>
      <c r="E29" s="44">
        <v>20</v>
      </c>
      <c r="F29" s="44">
        <v>8</v>
      </c>
      <c r="G29" s="45">
        <v>1</v>
      </c>
      <c r="H29" s="44">
        <f>SUM(D29:G29)</f>
        <v>57</v>
      </c>
      <c r="I29" s="17">
        <f>H29/H6</f>
        <v>0.80281690140845074</v>
      </c>
      <c r="J29" s="17" t="str">
        <f t="shared" si="1"/>
        <v>B</v>
      </c>
    </row>
    <row r="30" spans="1:10" s="1" customFormat="1" x14ac:dyDescent="0.25">
      <c r="A30" s="46">
        <v>24</v>
      </c>
      <c r="B30" s="45" t="s">
        <v>53</v>
      </c>
      <c r="C30" s="45" t="s">
        <v>54</v>
      </c>
      <c r="D30" s="45">
        <v>22</v>
      </c>
      <c r="E30" s="45">
        <v>19</v>
      </c>
      <c r="F30" s="45">
        <v>10</v>
      </c>
      <c r="G30" s="45">
        <v>1</v>
      </c>
      <c r="H30" s="45">
        <f>SUM(D30:G30)</f>
        <v>52</v>
      </c>
      <c r="I30" s="17">
        <f>H30/H6</f>
        <v>0.73239436619718312</v>
      </c>
      <c r="J30" s="17" t="str">
        <f t="shared" si="1"/>
        <v>C+</v>
      </c>
    </row>
    <row r="31" spans="1:10" x14ac:dyDescent="0.25">
      <c r="A31" s="44"/>
      <c r="B31" s="44"/>
      <c r="C31" s="44"/>
      <c r="D31" s="44"/>
      <c r="E31" s="44"/>
      <c r="F31" s="44"/>
      <c r="G31" s="45"/>
      <c r="H31" s="44"/>
      <c r="I31" s="44"/>
      <c r="J31" s="44"/>
    </row>
    <row r="32" spans="1:10" x14ac:dyDescent="0.25">
      <c r="A32" s="44"/>
      <c r="B32" s="48" t="s">
        <v>61</v>
      </c>
      <c r="C32" s="48"/>
      <c r="D32" s="22">
        <f t="shared" ref="D32:I32" si="3">AVERAGE(D7:D31)</f>
        <v>23.916666666666668</v>
      </c>
      <c r="E32" s="22">
        <f t="shared" si="3"/>
        <v>16.708333333333332</v>
      </c>
      <c r="F32" s="22">
        <f t="shared" si="3"/>
        <v>8.5833333333333339</v>
      </c>
      <c r="G32" s="22">
        <f t="shared" si="3"/>
        <v>1</v>
      </c>
      <c r="H32" s="22">
        <f t="shared" si="3"/>
        <v>50.208333333333336</v>
      </c>
      <c r="I32" s="17">
        <f t="shared" si="3"/>
        <v>0.70715962441314562</v>
      </c>
      <c r="J32" s="17" t="str">
        <f t="shared" ref="J32" si="4">IF(I32&lt;0.4,"N",IF(I32&lt;0.46,"E",IF(I32&lt;0.52,"E+",IF(I32&lt;0.58,"D",IF(I32&lt;0.64,"D+",IF(I32&lt;0.7,"C",IF(I32&lt;0.76,"C+",IF(I32&lt;0.82,"B",IF(I32&lt;0.88,"B+",IF(I32&lt;0.94,"A","A+"))))))))))</f>
        <v>C+</v>
      </c>
    </row>
    <row r="33" spans="1:10" x14ac:dyDescent="0.25">
      <c r="A33" s="44"/>
      <c r="B33" s="44"/>
      <c r="C33" s="44"/>
      <c r="D33" s="44"/>
      <c r="E33" s="44"/>
      <c r="F33" s="44"/>
      <c r="G33" s="45"/>
      <c r="H33" s="44"/>
      <c r="I33" s="44"/>
      <c r="J33" s="44"/>
    </row>
  </sheetData>
  <sortState ref="B7:J32">
    <sortCondition ref="C7:C32"/>
  </sortState>
  <mergeCells count="6">
    <mergeCell ref="B32:C32"/>
    <mergeCell ref="A1:J1"/>
    <mergeCell ref="A2:J2"/>
    <mergeCell ref="A3:J3"/>
    <mergeCell ref="A4:J4"/>
    <mergeCell ref="B5:C5"/>
  </mergeCell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Univariate Data</vt:lpstr>
      <vt:lpstr>Linear Relations &amp; Equations</vt:lpstr>
      <vt:lpstr>Linear Graphs &amp; Models</vt:lpstr>
      <vt:lpstr>Bi Variate Data</vt:lpstr>
      <vt:lpstr>Semester Exam</vt:lpstr>
      <vt:lpstr>Semester 1 Results</vt:lpstr>
      <vt:lpstr>Networks</vt:lpstr>
    </vt:vector>
  </TitlesOfParts>
  <Company>DEECD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Joel MCDOUGALL</dc:creator>
  <cp:lastModifiedBy>Joel MCDOUGALL</cp:lastModifiedBy>
  <cp:lastPrinted>2015-05-12T04:29:36Z</cp:lastPrinted>
  <dcterms:created xsi:type="dcterms:W3CDTF">2015-02-25T06:02:37Z</dcterms:created>
  <dcterms:modified xsi:type="dcterms:W3CDTF">2015-07-21T05:13:02Z</dcterms:modified>
</cp:coreProperties>
</file>